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95" yWindow="315" windowWidth="19320" windowHeight="12270"/>
  </bookViews>
  <sheets>
    <sheet name="내역명세서" sheetId="11" r:id="rId1"/>
    <sheet name="Sheet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내역명세서!$A$1:$M$88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5725"/>
</workbook>
</file>

<file path=xl/calcChain.xml><?xml version="1.0" encoding="utf-8"?>
<calcChain xmlns="http://schemas.openxmlformats.org/spreadsheetml/2006/main">
  <c r="D10" i="11"/>
  <c r="D12"/>
  <c r="D11"/>
  <c r="D24"/>
  <c r="D23"/>
  <c r="D22"/>
  <c r="D17"/>
  <c r="D16"/>
  <c r="D28"/>
  <c r="D53"/>
  <c r="D52"/>
  <c r="D51"/>
  <c r="D50"/>
  <c r="D49"/>
  <c r="D48"/>
  <c r="D47"/>
  <c r="D46"/>
  <c r="D41" l="1"/>
  <c r="D38"/>
  <c r="D37"/>
</calcChain>
</file>

<file path=xl/sharedStrings.xml><?xml version="1.0" encoding="utf-8"?>
<sst xmlns="http://schemas.openxmlformats.org/spreadsheetml/2006/main" count="141" uniqueCount="96">
  <si>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</si>
  <si>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</si>
  <si>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</si>
  <si>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</si>
  <si>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</si>
  <si>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</si>
  <si>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</si>
  <si>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</si>
  <si>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</si>
  <si>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</si>
  <si>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</si>
  <si>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2" type="noConversion"/>
  </si>
  <si>
    <t>㎡</t>
    <phoneticPr fontId="2" type="noConversion"/>
  </si>
  <si>
    <t>㎥</t>
    <phoneticPr fontId="2" type="noConversion"/>
  </si>
  <si>
    <t>소  계</t>
    <phoneticPr fontId="2" type="noConversion"/>
  </si>
  <si>
    <t>■ 철거공사</t>
    <phoneticPr fontId="2" type="noConversion"/>
  </si>
  <si>
    <t>㎡</t>
    <phoneticPr fontId="2" type="noConversion"/>
  </si>
  <si>
    <t>-</t>
    <phoneticPr fontId="2" type="noConversion"/>
  </si>
  <si>
    <t>■ 수장공사</t>
    <phoneticPr fontId="2" type="noConversion"/>
  </si>
  <si>
    <t>■ 폐기물</t>
    <phoneticPr fontId="2" type="noConversion"/>
  </si>
  <si>
    <t>1. 혼합건설폐기물</t>
    <phoneticPr fontId="2" type="noConversion"/>
  </si>
  <si>
    <t>30km 이하</t>
    <phoneticPr fontId="2" type="noConversion"/>
  </si>
  <si>
    <t>m</t>
  </si>
  <si>
    <t>1. 칸막이 철거</t>
    <phoneticPr fontId="2" type="noConversion"/>
  </si>
  <si>
    <t>㎡</t>
  </si>
  <si>
    <t>■ 방수공사</t>
    <phoneticPr fontId="2" type="noConversion"/>
  </si>
  <si>
    <t>1.5t*300*600, 준불연(현장설치도)</t>
    <phoneticPr fontId="2" type="noConversion"/>
  </si>
  <si>
    <t>kg</t>
  </si>
  <si>
    <t>바닥</t>
    <phoneticPr fontId="2" type="noConversion"/>
  </si>
  <si>
    <t>1. 바탕고르기</t>
    <phoneticPr fontId="2" type="noConversion"/>
  </si>
  <si>
    <t>1. SMC천장재</t>
    <phoneticPr fontId="2" type="noConversion"/>
  </si>
  <si>
    <t>바닥, 도자기류</t>
    <phoneticPr fontId="2" type="noConversion"/>
  </si>
  <si>
    <t>개</t>
    <phoneticPr fontId="2" type="noConversion"/>
  </si>
  <si>
    <t>2. 합판거푸집 설치</t>
    <phoneticPr fontId="2" type="noConversion"/>
  </si>
  <si>
    <t>바닥, 24mm 이하, 1:3</t>
    <phoneticPr fontId="2" type="noConversion"/>
  </si>
  <si>
    <t>바닥, 5mm, 0.11~0.2 이하</t>
    <phoneticPr fontId="2" type="noConversion"/>
  </si>
  <si>
    <t>■ 설비공사</t>
    <phoneticPr fontId="2" type="noConversion"/>
  </si>
  <si>
    <t>3. 타일압착붙이기</t>
    <phoneticPr fontId="2" type="noConversion"/>
  </si>
  <si>
    <t>설치품의 40%</t>
    <phoneticPr fontId="2" type="noConversion"/>
  </si>
  <si>
    <t>양식 대변기, F/V용</t>
    <phoneticPr fontId="2" type="noConversion"/>
  </si>
  <si>
    <t>개</t>
    <phoneticPr fontId="57" type="noConversion"/>
  </si>
  <si>
    <t>분리형</t>
    <phoneticPr fontId="2" type="noConversion"/>
  </si>
  <si>
    <t>철강설, 스텐레스, 작업설부산물</t>
  </si>
  <si>
    <t>m</t>
    <phoneticPr fontId="57" type="noConversion"/>
  </si>
  <si>
    <t>100A</t>
    <phoneticPr fontId="57" type="noConversion"/>
  </si>
  <si>
    <t>25A</t>
    <phoneticPr fontId="57" type="noConversion"/>
  </si>
  <si>
    <t>Φ150, 바닥두께 150mm</t>
    <phoneticPr fontId="57" type="noConversion"/>
  </si>
  <si>
    <t>개소</t>
  </si>
  <si>
    <t>1. 배관을 위한 구멍 뚫기</t>
    <phoneticPr fontId="57" type="noConversion"/>
  </si>
  <si>
    <t>2. 배관을 위한 구멍 뚫기</t>
    <phoneticPr fontId="57" type="noConversion"/>
  </si>
  <si>
    <t>0.11~0.20 이하</t>
    <phoneticPr fontId="2" type="noConversion"/>
  </si>
  <si>
    <t>3. 타일떼어내기</t>
    <phoneticPr fontId="2" type="noConversion"/>
  </si>
  <si>
    <t>1. 시멘트 액체방수</t>
    <phoneticPr fontId="2" type="noConversion"/>
  </si>
  <si>
    <t>2. 접착붙이기</t>
    <phoneticPr fontId="2" type="noConversion"/>
  </si>
  <si>
    <t>■ 타일공사</t>
    <phoneticPr fontId="2" type="noConversion"/>
  </si>
  <si>
    <t>2. 운반비</t>
    <phoneticPr fontId="2" type="noConversion"/>
  </si>
  <si>
    <t>3. 상차비</t>
    <phoneticPr fontId="2" type="noConversion"/>
  </si>
  <si>
    <t>이동식, 3개월, 1단</t>
    <phoneticPr fontId="2" type="noConversion"/>
  </si>
  <si>
    <t>대</t>
    <phoneticPr fontId="2" type="noConversion"/>
  </si>
  <si>
    <t>일</t>
    <phoneticPr fontId="2" type="noConversion"/>
  </si>
  <si>
    <t>1톤, 16m급</t>
    <phoneticPr fontId="2" type="noConversion"/>
  </si>
  <si>
    <t>Φ50, 바닥두께 150mm</t>
    <phoneticPr fontId="57" type="noConversion"/>
  </si>
  <si>
    <t>상부120*120m</t>
    <phoneticPr fontId="57" type="noConversion"/>
  </si>
  <si>
    <t xml:space="preserve"> ▶ 철거공사</t>
    <phoneticPr fontId="57" type="noConversion"/>
  </si>
  <si>
    <t xml:space="preserve"> ▶ 배관공사</t>
    <phoneticPr fontId="57" type="noConversion"/>
  </si>
  <si>
    <t xml:space="preserve"> ▶ 위생설비공사</t>
    <phoneticPr fontId="57" type="noConversion"/>
  </si>
  <si>
    <t>1. 경질관 철거</t>
    <phoneticPr fontId="57" type="noConversion"/>
  </si>
  <si>
    <t>2. 용접식 스텐관 철거</t>
    <phoneticPr fontId="57" type="noConversion"/>
  </si>
  <si>
    <t>3. F.V용 양식 대변기 철거</t>
    <phoneticPr fontId="2" type="noConversion"/>
  </si>
  <si>
    <t>5. 도기 세면기 철거</t>
    <phoneticPr fontId="2" type="noConversion"/>
  </si>
  <si>
    <t>6. 철강설</t>
    <phoneticPr fontId="2" type="noConversion"/>
  </si>
  <si>
    <t>3. 경질관 배관</t>
    <phoneticPr fontId="57" type="noConversion"/>
  </si>
  <si>
    <t>4. 스텐관 배관</t>
    <phoneticPr fontId="57" type="noConversion"/>
  </si>
  <si>
    <t>5. 스텐관 용접</t>
    <phoneticPr fontId="57" type="noConversion"/>
  </si>
  <si>
    <t>4. F.V용 동양식 대변기 철거</t>
    <phoneticPr fontId="2" type="noConversion"/>
  </si>
  <si>
    <t>불연성폐기물(가연성 5% 이하)</t>
    <phoneticPr fontId="2" type="noConversion"/>
  </si>
  <si>
    <t>ton</t>
    <phoneticPr fontId="2" type="noConversion"/>
  </si>
  <si>
    <t>1. 강관조립말비계</t>
    <phoneticPr fontId="2" type="noConversion"/>
  </si>
  <si>
    <t>3. 고소작업차</t>
    <phoneticPr fontId="2" type="noConversion"/>
  </si>
  <si>
    <t>1. 대변기 설치</t>
    <phoneticPr fontId="2" type="noConversion"/>
  </si>
  <si>
    <t>■ 가설공사</t>
    <phoneticPr fontId="2" type="noConversion"/>
  </si>
  <si>
    <t>2. 카운터형 세면기 설치</t>
    <phoneticPr fontId="2" type="noConversion"/>
  </si>
  <si>
    <t>3. 화장경 설치</t>
    <phoneticPr fontId="2" type="noConversion"/>
  </si>
  <si>
    <t>6. PVC YT</t>
    <phoneticPr fontId="57" type="noConversion"/>
  </si>
  <si>
    <t>7. PVC 90도 엘보</t>
    <phoneticPr fontId="57" type="noConversion"/>
  </si>
  <si>
    <t>8. 스텐 엘보</t>
    <phoneticPr fontId="57" type="noConversion"/>
  </si>
  <si>
    <t>9. 일반육가</t>
    <phoneticPr fontId="57" type="noConversion"/>
  </si>
  <si>
    <t>텍스, 합판</t>
    <phoneticPr fontId="2" type="noConversion"/>
  </si>
  <si>
    <t>2. 천장철거</t>
    <phoneticPr fontId="2" type="noConversion"/>
  </si>
  <si>
    <t>무근구조물</t>
    <phoneticPr fontId="2" type="noConversion"/>
  </si>
  <si>
    <t>6회, 간단</t>
    <phoneticPr fontId="2" type="noConversion"/>
  </si>
  <si>
    <t>1. 인력비빔타설</t>
    <phoneticPr fontId="2" type="noConversion"/>
  </si>
  <si>
    <t>0.5~1.0㎡ 미만</t>
    <phoneticPr fontId="2" type="noConversion"/>
  </si>
  <si>
    <t>L1200</t>
    <phoneticPr fontId="2" type="noConversion"/>
  </si>
  <si>
    <t>4. 마블카운터세면대</t>
    <phoneticPr fontId="2" type="noConversion"/>
  </si>
  <si>
    <t>■ 철근콘크리트 공사</t>
    <phoneticPr fontId="2" type="noConversion"/>
  </si>
</sst>
</file>

<file path=xl/styles.xml><?xml version="1.0" encoding="utf-8"?>
<styleSheet xmlns="http://schemas.openxmlformats.org/spreadsheetml/2006/main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###,###,###,##0.0###"/>
    <numFmt numFmtId="180" formatCode="0.00_);[Red]\(0.00\)"/>
    <numFmt numFmtId="181" formatCode="0.000_);[Red]\(0.000\)"/>
    <numFmt numFmtId="182" formatCode="&quot;[제&quot;#,###&quot;호표]&quot;"/>
    <numFmt numFmtId="184" formatCode="_ &quot;₩&quot;* #,##0_ ;_ &quot;₩&quot;* \-#,##0_ ;_ &quot;₩&quot;* &quot;-&quot;_ ;_ @_ "/>
    <numFmt numFmtId="185" formatCode="_(&quot;$&quot;* #,##0_);_(&quot;$&quot;* \(#,##0\);_(&quot;$&quot;* &quot;-&quot;_);_(@_)"/>
    <numFmt numFmtId="186" formatCode="&quot;$&quot;#,##0_);[Red]\(&quot;$&quot;#,##0\)"/>
    <numFmt numFmtId="187" formatCode="#."/>
    <numFmt numFmtId="188" formatCode="&quot;₩&quot;#,##0;&quot;₩&quot;&quot;₩&quot;&quot;₩&quot;&quot;₩&quot;\-#,##0"/>
    <numFmt numFmtId="189" formatCode="[Red]#,##0"/>
    <numFmt numFmtId="190" formatCode="#,###.00"/>
    <numFmt numFmtId="191" formatCode="#,##0.000"/>
    <numFmt numFmtId="192" formatCode="[Red]#,##0.00"/>
    <numFmt numFmtId="193" formatCode="[Red]#,##0.000"/>
    <numFmt numFmtId="194" formatCode="#,##0;[Red]&quot;-&quot;#,##0"/>
    <numFmt numFmtId="195" formatCode="&quot;₩&quot;#,##0;[Red]&quot;₩&quot;&quot;₩&quot;&quot;₩&quot;&quot;₩&quot;\-#,##0"/>
    <numFmt numFmtId="196" formatCode="_-* #,##0.000_-;\-* #,##0.000_-;_-* &quot;-&quot;_-;_-@_-"/>
    <numFmt numFmtId="197" formatCode="_-* #,##0.00_-;&quot;₩&quot;&quot;₩&quot;\-* #,##0.00_-;_-* &quot;-&quot;??_-;_-@_-"/>
    <numFmt numFmtId="198" formatCode="_-&quot;₩&quot;* #,##0.00_-;&quot;₩&quot;&quot;₩&quot;\-&quot;₩&quot;* #,##0.00_-;_-&quot;₩&quot;* &quot;-&quot;??_-;_-@_-"/>
    <numFmt numFmtId="199" formatCode="&quot;₩&quot;#,##0.00;&quot;₩&quot;&quot;₩&quot;&quot;₩&quot;&quot;₩&quot;\-#,##0.00"/>
    <numFmt numFmtId="200" formatCode="#,##0.00;[Red]&quot;-&quot;#,##0.00"/>
    <numFmt numFmtId="201" formatCode="&quot;S&quot;\ #,##0;[Red]\-&quot;S&quot;\ #,##0"/>
    <numFmt numFmtId="202" formatCode="\$&quot;_x000c_ _x0001_-)_x0008__x0004__x0000__x0000__x0005__x0002_&quot;;[Red]\(\$#,##0\)"/>
    <numFmt numFmtId="203" formatCode="_ * #,##0.00_ ;_ * \-#,##0.00_ ;_ * &quot;-&quot;??_ ;_ @_ "/>
    <numFmt numFmtId="204" formatCode="&quot;S&quot;\ #,##0;\-&quot;S&quot;\ #,##0"/>
    <numFmt numFmtId="205" formatCode="0.0000000"/>
    <numFmt numFmtId="206" formatCode="\(&quot;$&quot;#,##0\);\(&quot;$&quot;#,##0\)"/>
    <numFmt numFmtId="207" formatCode="0.000"/>
    <numFmt numFmtId="208" formatCode="#,##0.0\ ;\(#,##0.0\);&quot;-&quot;\ "/>
    <numFmt numFmtId="209" formatCode="&quot;?#,##0;[Red]\-&quot;&quot;?&quot;#,##0"/>
    <numFmt numFmtId="210" formatCode="0.0"/>
    <numFmt numFmtId="211" formatCode="0.0000"/>
    <numFmt numFmtId="212" formatCode="_-* #,##0\ &quot;DM&quot;_-;\-* #,##0\ &quot;DM&quot;_-;_-* &quot;-&quot;\ &quot;DM&quot;_-;_-@_-"/>
    <numFmt numFmtId="213" formatCode="_-* #,##0.00\ &quot;DM&quot;_-;\-* #,##0.00\ &quot;DM&quot;_-;_-* &quot;-&quot;??\ &quot;DM&quot;_-;_-@_-"/>
    <numFmt numFmtId="215" formatCode="0_);[Red]\(0\)"/>
    <numFmt numFmtId="220" formatCode="#,##0.00_);[Red]\(#,##0.00\)"/>
  </numFmts>
  <fonts count="5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5">
    <xf numFmtId="0" fontId="0" fillId="0" borderId="0">
      <alignment vertical="center"/>
    </xf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1" fillId="0" borderId="0"/>
    <xf numFmtId="0" fontId="4" fillId="0" borderId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10" fillId="0" borderId="0">
      <protection locked="0"/>
    </xf>
    <xf numFmtId="9" fontId="5" fillId="0" borderId="0">
      <protection locked="0"/>
    </xf>
    <xf numFmtId="188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 applyFont="0"/>
    <xf numFmtId="0" fontId="14" fillId="0" borderId="0" applyNumberFormat="0" applyFill="0" applyBorder="0" applyAlignment="0" applyProtection="0">
      <alignment vertical="top"/>
      <protection locked="0"/>
    </xf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6" fillId="0" borderId="0"/>
    <xf numFmtId="189" fontId="17" fillId="0" borderId="1" applyBorder="0"/>
    <xf numFmtId="190" fontId="18" fillId="0" borderId="2" applyNumberFormat="0" applyBorder="0" applyAlignment="0"/>
    <xf numFmtId="191" fontId="17" fillId="0" borderId="3"/>
    <xf numFmtId="4" fontId="17" fillId="0" borderId="1"/>
    <xf numFmtId="192" fontId="17" fillId="0" borderId="1"/>
    <xf numFmtId="193" fontId="17" fillId="0" borderId="1"/>
    <xf numFmtId="194" fontId="19" fillId="0" borderId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4"/>
    <xf numFmtId="4" fontId="12" fillId="0" borderId="0">
      <protection locked="0"/>
    </xf>
    <xf numFmtId="195" fontId="5" fillId="0" borderId="0">
      <protection locked="0"/>
    </xf>
    <xf numFmtId="0" fontId="5" fillId="0" borderId="0"/>
    <xf numFmtId="41" fontId="1" fillId="0" borderId="0" applyFont="0" applyFill="0" applyBorder="0" applyAlignment="0" applyProtection="0"/>
    <xf numFmtId="41" fontId="22" fillId="0" borderId="5"/>
    <xf numFmtId="196" fontId="23" fillId="0" borderId="6">
      <alignment vertical="center"/>
    </xf>
    <xf numFmtId="43" fontId="24" fillId="0" borderId="0" applyFont="0" applyFill="0" applyBorder="0" applyAlignment="0" applyProtection="0"/>
    <xf numFmtId="197" fontId="5" fillId="0" borderId="0">
      <protection locked="0"/>
    </xf>
    <xf numFmtId="0" fontId="1" fillId="0" borderId="0"/>
    <xf numFmtId="0" fontId="1" fillId="0" borderId="0"/>
    <xf numFmtId="0" fontId="1" fillId="0" borderId="0"/>
    <xf numFmtId="0" fontId="12" fillId="0" borderId="7">
      <protection locked="0"/>
    </xf>
    <xf numFmtId="198" fontId="5" fillId="0" borderId="0">
      <protection locked="0"/>
    </xf>
    <xf numFmtId="199" fontId="5" fillId="0" borderId="0">
      <protection locked="0"/>
    </xf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12" fillId="0" borderId="0">
      <protection locked="0"/>
    </xf>
    <xf numFmtId="187" fontId="12" fillId="0" borderId="0">
      <protection locked="0"/>
    </xf>
    <xf numFmtId="187" fontId="12" fillId="0" borderId="0">
      <protection locked="0"/>
    </xf>
    <xf numFmtId="187" fontId="10" fillId="0" borderId="0">
      <protection locked="0"/>
    </xf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187" fontId="12" fillId="0" borderId="0">
      <protection locked="0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10" fillId="0" borderId="0">
      <protection locked="0"/>
    </xf>
    <xf numFmtId="187" fontId="10" fillId="0" borderId="0">
      <protection locked="0"/>
    </xf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7" fillId="0" borderId="0" applyFont="0" applyFill="0" applyBorder="0" applyAlignment="0" applyProtection="0"/>
    <xf numFmtId="184" fontId="5" fillId="0" borderId="0" applyFont="0" applyFill="0" applyBorder="0" applyAlignment="0" applyProtection="0"/>
    <xf numFmtId="187" fontId="12" fillId="0" borderId="0">
      <protection locked="0"/>
    </xf>
    <xf numFmtId="0" fontId="31" fillId="0" borderId="0"/>
    <xf numFmtId="187" fontId="10" fillId="0" borderId="0">
      <protection locked="0"/>
    </xf>
    <xf numFmtId="0" fontId="32" fillId="0" borderId="0"/>
    <xf numFmtId="0" fontId="33" fillId="0" borderId="0"/>
    <xf numFmtId="0" fontId="27" fillId="0" borderId="0"/>
    <xf numFmtId="0" fontId="31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34" fillId="0" borderId="0"/>
    <xf numFmtId="201" fontId="1" fillId="0" borderId="0" applyFill="0" applyBorder="0" applyAlignment="0"/>
    <xf numFmtId="0" fontId="35" fillId="0" borderId="0"/>
    <xf numFmtId="0" fontId="6" fillId="0" borderId="0" applyFont="0" applyFill="0" applyBorder="0" applyAlignment="0" applyProtection="0"/>
    <xf numFmtId="187" fontId="12" fillId="0" borderId="0">
      <protection locked="0"/>
    </xf>
    <xf numFmtId="187" fontId="36" fillId="0" borderId="0">
      <protection locked="0"/>
    </xf>
    <xf numFmtId="38" fontId="37" fillId="0" borderId="0" applyFont="0" applyFill="0" applyBorder="0" applyAlignment="0" applyProtection="0"/>
    <xf numFmtId="202" fontId="1" fillId="0" borderId="0"/>
    <xf numFmtId="20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38" fillId="0" borderId="0" applyNumberFormat="0" applyAlignment="0">
      <alignment horizontal="left"/>
    </xf>
    <xf numFmtId="187" fontId="36" fillId="0" borderId="0">
      <protection locked="0"/>
    </xf>
    <xf numFmtId="186" fontId="37" fillId="0" borderId="0" applyFont="0" applyFill="0" applyBorder="0" applyAlignment="0" applyProtection="0"/>
    <xf numFmtId="204" fontId="1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1" fillId="0" borderId="0"/>
    <xf numFmtId="187" fontId="36" fillId="0" borderId="0">
      <protection locked="0"/>
    </xf>
    <xf numFmtId="190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/>
    <xf numFmtId="0" fontId="39" fillId="0" borderId="0" applyNumberFormat="0" applyAlignment="0">
      <alignment horizontal="left"/>
    </xf>
    <xf numFmtId="187" fontId="36" fillId="0" borderId="0">
      <protection locked="0"/>
    </xf>
    <xf numFmtId="38" fontId="40" fillId="2" borderId="0" applyNumberFormat="0" applyBorder="0" applyAlignment="0" applyProtection="0"/>
    <xf numFmtId="185" fontId="41" fillId="0" borderId="0" applyFont="0" applyFill="0" applyBorder="0" applyAlignment="0" applyProtection="0"/>
    <xf numFmtId="0" fontId="42" fillId="0" borderId="0">
      <alignment horizontal="left"/>
    </xf>
    <xf numFmtId="0" fontId="43" fillId="0" borderId="8" applyNumberFormat="0" applyAlignment="0" applyProtection="0">
      <alignment horizontal="left" vertical="center"/>
    </xf>
    <xf numFmtId="0" fontId="43" fillId="0" borderId="9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7" fontId="45" fillId="0" borderId="0">
      <protection locked="0"/>
    </xf>
    <xf numFmtId="187" fontId="45" fillId="0" borderId="0">
      <protection locked="0"/>
    </xf>
    <xf numFmtId="184" fontId="5" fillId="0" borderId="0" applyFont="0" applyFill="0" applyBorder="0" applyAlignment="0" applyProtection="0"/>
    <xf numFmtId="10" fontId="40" fillId="3" borderId="6" applyNumberForma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6" fillId="0" borderId="1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47" fillId="0" borderId="0"/>
    <xf numFmtId="209" fontId="1" fillId="0" borderId="0"/>
    <xf numFmtId="0" fontId="6" fillId="0" borderId="0"/>
    <xf numFmtId="187" fontId="36" fillId="0" borderId="0">
      <protection locked="0"/>
    </xf>
    <xf numFmtId="10" fontId="6" fillId="0" borderId="0" applyFont="0" applyFill="0" applyBorder="0" applyAlignment="0" applyProtection="0"/>
    <xf numFmtId="0" fontId="20" fillId="0" borderId="0">
      <protection locked="0"/>
    </xf>
    <xf numFmtId="30" fontId="48" fillId="0" borderId="0" applyNumberFormat="0" applyFill="0" applyBorder="0" applyAlignment="0" applyProtection="0">
      <alignment horizontal="left"/>
    </xf>
    <xf numFmtId="0" fontId="6" fillId="0" borderId="0"/>
    <xf numFmtId="0" fontId="46" fillId="0" borderId="0"/>
    <xf numFmtId="40" fontId="49" fillId="0" borderId="0" applyBorder="0">
      <alignment horizontal="right"/>
    </xf>
    <xf numFmtId="42" fontId="1" fillId="0" borderId="0" applyFont="0" applyFill="0" applyBorder="0" applyAlignment="0" applyProtection="0"/>
    <xf numFmtId="187" fontId="36" fillId="0" borderId="11">
      <protection locked="0"/>
    </xf>
    <xf numFmtId="0" fontId="3" fillId="0" borderId="12">
      <alignment horizontal="left"/>
    </xf>
    <xf numFmtId="210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/>
    </xf>
    <xf numFmtId="0" fontId="53" fillId="0" borderId="6" xfId="0" applyFont="1" applyFill="1" applyBorder="1" applyAlignment="1">
      <alignment vertical="center"/>
    </xf>
    <xf numFmtId="0" fontId="54" fillId="0" borderId="0" xfId="0" applyFont="1" applyFill="1">
      <alignment vertical="center"/>
    </xf>
    <xf numFmtId="0" fontId="53" fillId="0" borderId="6" xfId="0" applyFont="1" applyBorder="1" applyAlignment="1">
      <alignment vertical="center"/>
    </xf>
    <xf numFmtId="0" fontId="51" fillId="0" borderId="6" xfId="0" applyFont="1" applyFill="1" applyBorder="1" applyAlignment="1">
      <alignment horizontal="center" vertical="center" shrinkToFit="1"/>
    </xf>
    <xf numFmtId="0" fontId="51" fillId="0" borderId="0" xfId="0" applyFont="1" applyFill="1" applyAlignment="1">
      <alignment vertical="center" shrinkToFit="1"/>
    </xf>
    <xf numFmtId="0" fontId="53" fillId="0" borderId="6" xfId="0" applyFont="1" applyFill="1" applyBorder="1" applyAlignment="1">
      <alignment horizontal="right" vertical="center"/>
    </xf>
    <xf numFmtId="0" fontId="50" fillId="0" borderId="0" xfId="0" applyFont="1" applyFill="1" applyAlignment="1">
      <alignment horizontal="center" vertical="center" shrinkToFit="1"/>
    </xf>
    <xf numFmtId="180" fontId="53" fillId="0" borderId="6" xfId="0" applyNumberFormat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left" vertical="center"/>
    </xf>
    <xf numFmtId="0" fontId="53" fillId="4" borderId="6" xfId="0" applyFont="1" applyFill="1" applyBorder="1" applyAlignment="1">
      <alignment horizontal="center" vertical="center"/>
    </xf>
    <xf numFmtId="180" fontId="53" fillId="4" borderId="6" xfId="0" applyNumberFormat="1" applyFont="1" applyFill="1" applyBorder="1" applyAlignment="1">
      <alignment horizontal="center" vertical="center"/>
    </xf>
    <xf numFmtId="215" fontId="53" fillId="0" borderId="6" xfId="0" applyNumberFormat="1" applyFont="1" applyFill="1" applyBorder="1" applyAlignment="1">
      <alignment horizontal="center" vertical="center"/>
    </xf>
    <xf numFmtId="181" fontId="53" fillId="0" borderId="6" xfId="0" applyNumberFormat="1" applyFont="1" applyFill="1" applyBorder="1" applyAlignment="1">
      <alignment horizontal="center" vertical="center"/>
    </xf>
    <xf numFmtId="41" fontId="53" fillId="0" borderId="6" xfId="0" applyNumberFormat="1" applyFont="1" applyFill="1" applyBorder="1" applyAlignment="1">
      <alignment horizontal="right" vertical="center"/>
    </xf>
    <xf numFmtId="41" fontId="53" fillId="0" borderId="6" xfId="163" applyFont="1" applyFill="1" applyBorder="1" applyAlignment="1">
      <alignment horizontal="right" vertical="center"/>
    </xf>
    <xf numFmtId="0" fontId="53" fillId="0" borderId="6" xfId="0" applyFont="1" applyFill="1" applyBorder="1" applyAlignment="1">
      <alignment vertical="center" shrinkToFit="1"/>
    </xf>
    <xf numFmtId="41" fontId="53" fillId="0" borderId="6" xfId="0" applyNumberFormat="1" applyFont="1" applyFill="1" applyBorder="1" applyAlignment="1">
      <alignment horizontal="center" vertical="center" shrinkToFit="1"/>
    </xf>
    <xf numFmtId="41" fontId="53" fillId="0" borderId="6" xfId="0" applyNumberFormat="1" applyFont="1" applyFill="1" applyBorder="1" applyAlignment="1">
      <alignment horizontal="right" vertical="center" shrinkToFit="1"/>
    </xf>
    <xf numFmtId="0" fontId="53" fillId="4" borderId="6" xfId="0" applyFont="1" applyFill="1" applyBorder="1" applyAlignment="1">
      <alignment horizontal="center" vertical="center" shrinkToFit="1"/>
    </xf>
    <xf numFmtId="182" fontId="53" fillId="0" borderId="6" xfId="0" applyNumberFormat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182" fontId="53" fillId="4" borderId="6" xfId="0" applyNumberFormat="1" applyFont="1" applyFill="1" applyBorder="1" applyAlignment="1">
      <alignment horizontal="center" vertical="center" shrinkToFit="1"/>
    </xf>
    <xf numFmtId="0" fontId="55" fillId="0" borderId="6" xfId="0" applyNumberFormat="1" applyFont="1" applyFill="1" applyBorder="1" applyAlignment="1">
      <alignment horizontal="center" vertical="center" shrinkToFit="1"/>
    </xf>
    <xf numFmtId="41" fontId="55" fillId="0" borderId="6" xfId="0" applyNumberFormat="1" applyFont="1" applyFill="1" applyBorder="1" applyAlignment="1">
      <alignment horizontal="right" vertical="center"/>
    </xf>
    <xf numFmtId="41" fontId="55" fillId="0" borderId="6" xfId="0" applyNumberFormat="1" applyFont="1" applyFill="1" applyBorder="1" applyAlignment="1">
      <alignment horizontal="right" vertical="center" shrinkToFit="1"/>
    </xf>
    <xf numFmtId="0" fontId="53" fillId="0" borderId="6" xfId="0" applyNumberFormat="1" applyFont="1" applyFill="1" applyBorder="1" applyAlignment="1">
      <alignment horizontal="center" vertical="center" shrinkToFit="1"/>
    </xf>
    <xf numFmtId="41" fontId="53" fillId="4" borderId="6" xfId="0" applyNumberFormat="1" applyFont="1" applyFill="1" applyBorder="1" applyAlignment="1">
      <alignment horizontal="right" vertical="center" shrinkToFit="1"/>
    </xf>
    <xf numFmtId="41" fontId="53" fillId="0" borderId="6" xfId="0" quotePrefix="1" applyNumberFormat="1" applyFont="1" applyFill="1" applyBorder="1" applyAlignment="1">
      <alignment vertical="center" shrinkToFit="1"/>
    </xf>
    <xf numFmtId="178" fontId="53" fillId="4" borderId="6" xfId="0" applyNumberFormat="1" applyFont="1" applyFill="1" applyBorder="1" applyAlignment="1">
      <alignment horizontal="center" vertical="center" shrinkToFit="1"/>
    </xf>
    <xf numFmtId="41" fontId="53" fillId="0" borderId="6" xfId="163" applyFont="1" applyFill="1" applyBorder="1" applyAlignment="1">
      <alignment horizontal="right" vertical="center" shrinkToFit="1"/>
    </xf>
    <xf numFmtId="41" fontId="53" fillId="0" borderId="6" xfId="163" applyFont="1" applyFill="1" applyBorder="1" applyAlignment="1">
      <alignment horizontal="center" vertical="center" shrinkToFit="1"/>
    </xf>
    <xf numFmtId="41" fontId="55" fillId="0" borderId="6" xfId="0" applyNumberFormat="1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vertical="center" wrapText="1"/>
    </xf>
    <xf numFmtId="0" fontId="53" fillId="0" borderId="6" xfId="0" applyFont="1" applyBorder="1" applyAlignment="1">
      <alignment horizontal="left" vertical="center" shrinkToFit="1"/>
    </xf>
    <xf numFmtId="0" fontId="53" fillId="0" borderId="6" xfId="164" applyFont="1" applyFill="1" applyBorder="1" applyAlignment="1">
      <alignment horizontal="center" vertical="center"/>
    </xf>
    <xf numFmtId="0" fontId="53" fillId="0" borderId="6" xfId="164" applyFont="1" applyFill="1" applyBorder="1" applyAlignment="1">
      <alignment vertical="center"/>
    </xf>
    <xf numFmtId="220" fontId="53" fillId="0" borderId="6" xfId="164" applyNumberFormat="1" applyFont="1" applyFill="1" applyBorder="1" applyAlignment="1">
      <alignment horizontal="center" vertical="center"/>
    </xf>
    <xf numFmtId="220" fontId="53" fillId="0" borderId="6" xfId="0" applyNumberFormat="1" applyFont="1" applyFill="1" applyBorder="1" applyAlignment="1">
      <alignment horizontal="left" vertical="center"/>
    </xf>
    <xf numFmtId="0" fontId="56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6" xfId="0" applyFont="1" applyBorder="1" applyAlignment="1">
      <alignment horizontal="center" vertical="center"/>
    </xf>
    <xf numFmtId="0" fontId="56" fillId="0" borderId="6" xfId="0" applyFont="1" applyFill="1" applyBorder="1" applyAlignment="1">
      <alignment horizontal="left" vertical="center"/>
    </xf>
    <xf numFmtId="0" fontId="56" fillId="0" borderId="6" xfId="0" applyFont="1" applyFill="1" applyBorder="1" applyAlignment="1">
      <alignment vertical="center" shrinkToFit="1"/>
    </xf>
    <xf numFmtId="0" fontId="56" fillId="0" borderId="6" xfId="0" quotePrefix="1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left" vertical="center"/>
    </xf>
    <xf numFmtId="0" fontId="53" fillId="0" borderId="6" xfId="0" quotePrefix="1" applyFont="1" applyFill="1" applyBorder="1" applyAlignment="1">
      <alignment horizontal="center" vertical="center"/>
    </xf>
    <xf numFmtId="41" fontId="53" fillId="4" borderId="6" xfId="0" applyNumberFormat="1" applyFont="1" applyFill="1" applyBorder="1" applyAlignment="1">
      <alignment horizontal="center" vertical="center" shrinkToFit="1"/>
    </xf>
    <xf numFmtId="182" fontId="53" fillId="4" borderId="6" xfId="0" quotePrefix="1" applyNumberFormat="1" applyFont="1" applyFill="1" applyBorder="1" applyAlignment="1">
      <alignment horizontal="center" vertical="center" shrinkToFit="1"/>
    </xf>
    <xf numFmtId="41" fontId="55" fillId="4" borderId="6" xfId="0" applyNumberFormat="1" applyFont="1" applyFill="1" applyBorder="1" applyAlignment="1">
      <alignment horizontal="right" vertical="center"/>
    </xf>
    <xf numFmtId="41" fontId="55" fillId="4" borderId="6" xfId="0" applyNumberFormat="1" applyFont="1" applyFill="1" applyBorder="1" applyAlignment="1">
      <alignment horizontal="right" vertical="center" shrinkToFit="1"/>
    </xf>
    <xf numFmtId="0" fontId="55" fillId="4" borderId="6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53" fillId="0" borderId="6" xfId="0" applyFont="1" applyBorder="1" applyAlignment="1">
      <alignment horizontal="center" vertical="center" shrinkToFit="1"/>
    </xf>
    <xf numFmtId="0" fontId="58" fillId="4" borderId="6" xfId="0" applyFont="1" applyFill="1" applyBorder="1" applyAlignment="1">
      <alignment horizontal="left" vertical="center"/>
    </xf>
    <xf numFmtId="0" fontId="56" fillId="4" borderId="6" xfId="0" applyFont="1" applyFill="1" applyBorder="1" applyAlignment="1">
      <alignment horizontal="center" vertical="center"/>
    </xf>
    <xf numFmtId="41" fontId="53" fillId="4" borderId="6" xfId="0" quotePrefix="1" applyNumberFormat="1" applyFont="1" applyFill="1" applyBorder="1" applyAlignment="1">
      <alignment vertical="center" shrinkToFit="1"/>
    </xf>
    <xf numFmtId="0" fontId="53" fillId="4" borderId="6" xfId="164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vertical="center"/>
    </xf>
    <xf numFmtId="0" fontId="50" fillId="0" borderId="6" xfId="0" applyFont="1" applyFill="1" applyBorder="1" applyAlignment="1">
      <alignment horizontal="center" vertical="center" shrinkToFit="1"/>
    </xf>
    <xf numFmtId="0" fontId="50" fillId="0" borderId="6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right" vertical="center"/>
    </xf>
    <xf numFmtId="0" fontId="52" fillId="0" borderId="0" xfId="0" applyFont="1" applyFill="1" applyAlignment="1">
      <alignment horizontal="center" vertical="center" shrinkToFit="1"/>
    </xf>
    <xf numFmtId="0" fontId="51" fillId="0" borderId="14" xfId="0" applyFont="1" applyFill="1" applyBorder="1" applyAlignment="1">
      <alignment horizontal="center" vertical="center" shrinkToFit="1"/>
    </xf>
    <xf numFmtId="0" fontId="51" fillId="0" borderId="13" xfId="0" applyFont="1" applyFill="1" applyBorder="1" applyAlignment="1">
      <alignment horizontal="center" vertical="center" shrinkToFit="1"/>
    </xf>
    <xf numFmtId="0" fontId="51" fillId="0" borderId="2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</cellXfs>
  <cellStyles count="165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標準_Akia(F）-8" xfId="56"/>
    <cellStyle name="표준_es내역서" xfId="164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</sheetNames>
    <sheetDataSet>
      <sheetData sheetId="0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9"/>
  <sheetViews>
    <sheetView tabSelected="1" view="pageBreakPreview" zoomScale="85" zoomScaleNormal="100" zoomScaleSheetLayoutView="85" workbookViewId="0">
      <selection activeCell="P4" sqref="P4"/>
    </sheetView>
  </sheetViews>
  <sheetFormatPr defaultRowHeight="9.75"/>
  <cols>
    <col min="1" max="1" width="16.77734375" style="1" customWidth="1"/>
    <col min="2" max="2" width="16.109375" style="10" bestFit="1" customWidth="1"/>
    <col min="3" max="3" width="4.21875" style="3" bestFit="1" customWidth="1"/>
    <col min="4" max="4" width="5.44140625" style="2" customWidth="1"/>
    <col min="5" max="5" width="9.5546875" style="2" bestFit="1" customWidth="1"/>
    <col min="6" max="6" width="9.21875" style="2" customWidth="1"/>
    <col min="7" max="7" width="8.109375" style="2" customWidth="1"/>
    <col min="8" max="8" width="9.21875" style="2" customWidth="1"/>
    <col min="9" max="9" width="6.6640625" style="2" customWidth="1"/>
    <col min="10" max="10" width="9.44140625" style="2" bestFit="1" customWidth="1"/>
    <col min="11" max="11" width="8.109375" style="2" customWidth="1"/>
    <col min="12" max="12" width="9.21875" style="2" customWidth="1"/>
    <col min="13" max="13" width="7.109375" style="3" customWidth="1"/>
    <col min="14" max="16384" width="8.88671875" style="1"/>
  </cols>
  <sheetData>
    <row r="1" spans="1:13" ht="25.5">
      <c r="A1" s="66" t="s">
        <v>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5.9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95" customHeight="1">
      <c r="A3" s="69" t="s">
        <v>9</v>
      </c>
      <c r="B3" s="69" t="s">
        <v>10</v>
      </c>
      <c r="C3" s="69" t="s">
        <v>0</v>
      </c>
      <c r="D3" s="69" t="s">
        <v>2</v>
      </c>
      <c r="E3" s="67" t="s">
        <v>5</v>
      </c>
      <c r="F3" s="68"/>
      <c r="G3" s="67" t="s">
        <v>6</v>
      </c>
      <c r="H3" s="68"/>
      <c r="I3" s="67" t="s">
        <v>7</v>
      </c>
      <c r="J3" s="68"/>
      <c r="K3" s="67" t="s">
        <v>8</v>
      </c>
      <c r="L3" s="68"/>
      <c r="M3" s="69" t="s">
        <v>1</v>
      </c>
    </row>
    <row r="4" spans="1:13" ht="15.95" customHeight="1">
      <c r="A4" s="70"/>
      <c r="B4" s="70"/>
      <c r="C4" s="70"/>
      <c r="D4" s="70"/>
      <c r="E4" s="7" t="s">
        <v>3</v>
      </c>
      <c r="F4" s="7" t="s">
        <v>4</v>
      </c>
      <c r="G4" s="7" t="s">
        <v>3</v>
      </c>
      <c r="H4" s="7" t="s">
        <v>4</v>
      </c>
      <c r="I4" s="7" t="s">
        <v>3</v>
      </c>
      <c r="J4" s="7" t="s">
        <v>4</v>
      </c>
      <c r="K4" s="7" t="s">
        <v>3</v>
      </c>
      <c r="L4" s="7" t="s">
        <v>4</v>
      </c>
      <c r="M4" s="70"/>
    </row>
    <row r="5" spans="1:13" ht="15.95" customHeight="1">
      <c r="A5" s="12" t="s">
        <v>80</v>
      </c>
      <c r="B5" s="13"/>
      <c r="C5" s="13"/>
      <c r="D5" s="14"/>
      <c r="E5" s="22"/>
      <c r="F5" s="22"/>
      <c r="G5" s="22"/>
      <c r="H5" s="22"/>
      <c r="I5" s="22"/>
      <c r="J5" s="22"/>
      <c r="K5" s="22"/>
      <c r="L5" s="22"/>
      <c r="M5" s="22"/>
    </row>
    <row r="6" spans="1:13" ht="15.95" customHeight="1">
      <c r="A6" s="19" t="s">
        <v>77</v>
      </c>
      <c r="B6" s="43" t="s">
        <v>57</v>
      </c>
      <c r="C6" s="43" t="s">
        <v>58</v>
      </c>
      <c r="D6" s="15">
        <v>1</v>
      </c>
      <c r="E6" s="17"/>
      <c r="F6" s="20"/>
      <c r="G6" s="17"/>
      <c r="H6" s="20"/>
      <c r="I6" s="17"/>
      <c r="J6" s="17"/>
      <c r="K6" s="20"/>
      <c r="L6" s="20"/>
      <c r="M6" s="23"/>
    </row>
    <row r="7" spans="1:13" ht="15.95" customHeight="1">
      <c r="A7" s="24" t="s">
        <v>14</v>
      </c>
      <c r="B7" s="24"/>
      <c r="C7" s="24"/>
      <c r="D7" s="26"/>
      <c r="E7" s="27"/>
      <c r="F7" s="28"/>
      <c r="G7" s="27"/>
      <c r="H7" s="28"/>
      <c r="I7" s="27"/>
      <c r="J7" s="28"/>
      <c r="K7" s="28"/>
      <c r="L7" s="28"/>
      <c r="M7" s="24"/>
    </row>
    <row r="8" spans="1:13" ht="15.95" customHeight="1">
      <c r="A8" s="56"/>
      <c r="B8" s="56"/>
      <c r="C8" s="56"/>
      <c r="D8" s="56"/>
      <c r="E8" s="7"/>
      <c r="F8" s="7"/>
      <c r="G8" s="7"/>
      <c r="H8" s="7"/>
      <c r="I8" s="7"/>
      <c r="J8" s="7"/>
      <c r="K8" s="7"/>
      <c r="L8" s="7"/>
      <c r="M8" s="56"/>
    </row>
    <row r="9" spans="1:13" ht="15.95" customHeight="1">
      <c r="A9" s="12" t="s">
        <v>15</v>
      </c>
      <c r="B9" s="13"/>
      <c r="C9" s="13"/>
      <c r="D9" s="14"/>
      <c r="E9" s="22"/>
      <c r="F9" s="22"/>
      <c r="G9" s="22"/>
      <c r="H9" s="22"/>
      <c r="I9" s="22"/>
      <c r="J9" s="22"/>
      <c r="K9" s="22"/>
      <c r="L9" s="22"/>
      <c r="M9" s="22"/>
    </row>
    <row r="10" spans="1:13" ht="15.95" customHeight="1">
      <c r="A10" s="4" t="s">
        <v>23</v>
      </c>
      <c r="B10" s="50" t="s">
        <v>17</v>
      </c>
      <c r="C10" s="48" t="s">
        <v>24</v>
      </c>
      <c r="D10" s="16">
        <f>((3.75 * 1.9) + (1.35 * 1.9 * 3)) * 2</f>
        <v>29.64</v>
      </c>
      <c r="E10" s="17"/>
      <c r="F10" s="20"/>
      <c r="G10" s="17"/>
      <c r="H10" s="20"/>
      <c r="I10" s="17"/>
      <c r="J10" s="17"/>
      <c r="K10" s="20"/>
      <c r="L10" s="20"/>
      <c r="M10" s="23"/>
    </row>
    <row r="11" spans="1:13" ht="15.95" customHeight="1">
      <c r="A11" s="4" t="s">
        <v>88</v>
      </c>
      <c r="B11" s="43" t="s">
        <v>87</v>
      </c>
      <c r="C11" s="43" t="s">
        <v>12</v>
      </c>
      <c r="D11" s="11">
        <f>(15.1 * 2)</f>
        <v>30.2</v>
      </c>
      <c r="E11" s="17"/>
      <c r="F11" s="21"/>
      <c r="G11" s="17"/>
      <c r="H11" s="20"/>
      <c r="I11" s="17"/>
      <c r="J11" s="21"/>
      <c r="K11" s="20"/>
      <c r="L11" s="20"/>
      <c r="M11" s="23"/>
    </row>
    <row r="12" spans="1:13" ht="15.95" customHeight="1">
      <c r="A12" s="4" t="s">
        <v>51</v>
      </c>
      <c r="B12" s="48" t="s">
        <v>31</v>
      </c>
      <c r="C12" s="48" t="s">
        <v>16</v>
      </c>
      <c r="D12" s="11">
        <f>(15.1 * 2)</f>
        <v>30.2</v>
      </c>
      <c r="E12" s="17"/>
      <c r="F12" s="21"/>
      <c r="G12" s="17"/>
      <c r="H12" s="20"/>
      <c r="I12" s="17"/>
      <c r="J12" s="21"/>
      <c r="K12" s="20"/>
      <c r="L12" s="20"/>
      <c r="M12" s="23"/>
    </row>
    <row r="13" spans="1:13" ht="15.95" customHeight="1">
      <c r="A13" s="24" t="s">
        <v>14</v>
      </c>
      <c r="B13" s="24"/>
      <c r="C13" s="24"/>
      <c r="D13" s="26"/>
      <c r="E13" s="27"/>
      <c r="F13" s="28"/>
      <c r="G13" s="27"/>
      <c r="H13" s="28"/>
      <c r="I13" s="27"/>
      <c r="J13" s="28"/>
      <c r="K13" s="28"/>
      <c r="L13" s="28"/>
      <c r="M13" s="24"/>
    </row>
    <row r="14" spans="1:13" ht="15.95" customHeight="1">
      <c r="A14" s="49"/>
      <c r="B14" s="48"/>
      <c r="C14" s="44"/>
      <c r="D14" s="15"/>
      <c r="E14" s="21"/>
      <c r="F14" s="21"/>
      <c r="G14" s="21"/>
      <c r="H14" s="21"/>
      <c r="I14" s="21"/>
      <c r="J14" s="21"/>
      <c r="K14" s="21"/>
      <c r="L14" s="21"/>
      <c r="M14" s="23"/>
    </row>
    <row r="15" spans="1:13" ht="15.95" customHeight="1">
      <c r="A15" s="12" t="s">
        <v>95</v>
      </c>
      <c r="B15" s="13"/>
      <c r="C15" s="13"/>
      <c r="D15" s="14"/>
      <c r="E15" s="51"/>
      <c r="F15" s="51"/>
      <c r="G15" s="51"/>
      <c r="H15" s="51"/>
      <c r="I15" s="51"/>
      <c r="J15" s="51"/>
      <c r="K15" s="51"/>
      <c r="L15" s="51"/>
      <c r="M15" s="25"/>
    </row>
    <row r="16" spans="1:13" ht="15.95" customHeight="1">
      <c r="A16" s="4" t="s">
        <v>91</v>
      </c>
      <c r="B16" s="48" t="s">
        <v>89</v>
      </c>
      <c r="C16" s="48" t="s">
        <v>13</v>
      </c>
      <c r="D16" s="16">
        <f>(0.2 * 0.2 * 0.15) * 2</f>
        <v>1.2000000000000002E-2</v>
      </c>
      <c r="E16" s="17"/>
      <c r="F16" s="20"/>
      <c r="G16" s="17"/>
      <c r="H16" s="20"/>
      <c r="I16" s="17"/>
      <c r="J16" s="21"/>
      <c r="K16" s="20"/>
      <c r="L16" s="20"/>
      <c r="M16" s="23"/>
    </row>
    <row r="17" spans="1:13" ht="15.95" customHeight="1">
      <c r="A17" s="4" t="s">
        <v>33</v>
      </c>
      <c r="B17" s="43" t="s">
        <v>90</v>
      </c>
      <c r="C17" s="43" t="s">
        <v>12</v>
      </c>
      <c r="D17" s="16">
        <f>(0.3 * 0.3) * 2</f>
        <v>0.18</v>
      </c>
      <c r="E17" s="21"/>
      <c r="F17" s="20"/>
      <c r="G17" s="21"/>
      <c r="H17" s="20"/>
      <c r="I17" s="21"/>
      <c r="J17" s="21"/>
      <c r="K17" s="20"/>
      <c r="L17" s="20"/>
      <c r="M17" s="23"/>
    </row>
    <row r="18" spans="1:13" ht="15.95" customHeight="1">
      <c r="A18" s="6" t="s">
        <v>78</v>
      </c>
      <c r="B18" s="44" t="s">
        <v>60</v>
      </c>
      <c r="C18" s="44" t="s">
        <v>59</v>
      </c>
      <c r="D18" s="15">
        <v>1</v>
      </c>
      <c r="E18" s="21"/>
      <c r="F18" s="20"/>
      <c r="G18" s="21"/>
      <c r="H18" s="20"/>
      <c r="I18" s="21"/>
      <c r="J18" s="21"/>
      <c r="K18" s="20"/>
      <c r="L18" s="20"/>
      <c r="M18" s="23"/>
    </row>
    <row r="19" spans="1:13" ht="15.95" customHeight="1">
      <c r="A19" s="24" t="s">
        <v>14</v>
      </c>
      <c r="B19" s="24"/>
      <c r="C19" s="24"/>
      <c r="D19" s="26"/>
      <c r="E19" s="27"/>
      <c r="F19" s="28"/>
      <c r="G19" s="27"/>
      <c r="H19" s="28"/>
      <c r="I19" s="27"/>
      <c r="J19" s="28"/>
      <c r="K19" s="35"/>
      <c r="L19" s="28"/>
      <c r="M19" s="24"/>
    </row>
    <row r="20" spans="1:13" ht="15.95" customHeight="1">
      <c r="A20" s="49"/>
      <c r="B20" s="48"/>
      <c r="C20" s="48"/>
      <c r="D20" s="16"/>
      <c r="E20" s="21"/>
      <c r="F20" s="20"/>
      <c r="G20" s="21"/>
      <c r="H20" s="20"/>
      <c r="I20" s="21"/>
      <c r="J20" s="21"/>
      <c r="K20" s="20"/>
      <c r="L20" s="20"/>
      <c r="M20" s="23"/>
    </row>
    <row r="21" spans="1:13" ht="15.95" customHeight="1">
      <c r="A21" s="12" t="s">
        <v>54</v>
      </c>
      <c r="B21" s="13"/>
      <c r="C21" s="13"/>
      <c r="D21" s="14"/>
      <c r="E21" s="30"/>
      <c r="F21" s="51"/>
      <c r="G21" s="30"/>
      <c r="H21" s="51"/>
      <c r="I21" s="30"/>
      <c r="J21" s="30"/>
      <c r="K21" s="51"/>
      <c r="L21" s="51"/>
      <c r="M21" s="25"/>
    </row>
    <row r="22" spans="1:13" ht="15.95" customHeight="1">
      <c r="A22" s="4" t="s">
        <v>29</v>
      </c>
      <c r="B22" s="43" t="s">
        <v>34</v>
      </c>
      <c r="C22" s="48" t="s">
        <v>12</v>
      </c>
      <c r="D22" s="11">
        <f>(15.1 * 2)</f>
        <v>30.2</v>
      </c>
      <c r="E22" s="21"/>
      <c r="F22" s="20"/>
      <c r="G22" s="21"/>
      <c r="H22" s="20"/>
      <c r="I22" s="21"/>
      <c r="J22" s="21"/>
      <c r="K22" s="20"/>
      <c r="L22" s="20"/>
      <c r="M22" s="23"/>
    </row>
    <row r="23" spans="1:13" ht="15.95" customHeight="1">
      <c r="A23" s="19" t="s">
        <v>53</v>
      </c>
      <c r="B23" s="43" t="s">
        <v>50</v>
      </c>
      <c r="C23" s="43" t="s">
        <v>12</v>
      </c>
      <c r="D23" s="11">
        <f>(17.4 * 2.6) * 2</f>
        <v>90.47999999999999</v>
      </c>
      <c r="E23" s="17"/>
      <c r="F23" s="20"/>
      <c r="G23" s="17"/>
      <c r="H23" s="20"/>
      <c r="I23" s="17"/>
      <c r="J23" s="21"/>
      <c r="K23" s="20"/>
      <c r="L23" s="20"/>
      <c r="M23" s="23"/>
    </row>
    <row r="24" spans="1:13" ht="15.95" customHeight="1">
      <c r="A24" s="4" t="s">
        <v>37</v>
      </c>
      <c r="B24" s="43" t="s">
        <v>35</v>
      </c>
      <c r="C24" s="48" t="s">
        <v>12</v>
      </c>
      <c r="D24" s="11">
        <f>(15.1 * 2)</f>
        <v>30.2</v>
      </c>
      <c r="E24" s="21"/>
      <c r="F24" s="20"/>
      <c r="G24" s="21"/>
      <c r="H24" s="20"/>
      <c r="I24" s="21"/>
      <c r="J24" s="21"/>
      <c r="K24" s="20"/>
      <c r="L24" s="20"/>
      <c r="M24" s="23"/>
    </row>
    <row r="25" spans="1:13" ht="15.95" customHeight="1">
      <c r="A25" s="24" t="s">
        <v>14</v>
      </c>
      <c r="B25" s="24"/>
      <c r="C25" s="24"/>
      <c r="D25" s="26"/>
      <c r="E25" s="27"/>
      <c r="F25" s="28"/>
      <c r="G25" s="27"/>
      <c r="H25" s="28"/>
      <c r="I25" s="27"/>
      <c r="J25" s="28"/>
      <c r="K25" s="28"/>
      <c r="L25" s="28"/>
      <c r="M25" s="24"/>
    </row>
    <row r="26" spans="1:13" ht="15.95" customHeight="1">
      <c r="A26" s="4"/>
      <c r="B26" s="43"/>
      <c r="C26" s="48"/>
      <c r="D26" s="11"/>
      <c r="E26" s="21"/>
      <c r="F26" s="31"/>
      <c r="G26" s="21"/>
      <c r="H26" s="31"/>
      <c r="I26" s="21"/>
      <c r="J26" s="21"/>
      <c r="K26" s="21"/>
      <c r="L26" s="21"/>
      <c r="M26" s="23"/>
    </row>
    <row r="27" spans="1:13" ht="15.95" customHeight="1">
      <c r="A27" s="12" t="s">
        <v>25</v>
      </c>
      <c r="B27" s="13"/>
      <c r="C27" s="13"/>
      <c r="D27" s="14"/>
      <c r="E27" s="30"/>
      <c r="F27" s="51"/>
      <c r="G27" s="30"/>
      <c r="H27" s="51"/>
      <c r="I27" s="30"/>
      <c r="J27" s="30"/>
      <c r="K27" s="51"/>
      <c r="L27" s="51"/>
      <c r="M27" s="52"/>
    </row>
    <row r="28" spans="1:13" ht="15.95" customHeight="1">
      <c r="A28" s="4" t="s">
        <v>52</v>
      </c>
      <c r="B28" s="43" t="s">
        <v>28</v>
      </c>
      <c r="C28" s="48" t="s">
        <v>16</v>
      </c>
      <c r="D28" s="11">
        <f>(15.1 * 2)</f>
        <v>30.2</v>
      </c>
      <c r="E28" s="21"/>
      <c r="F28" s="20"/>
      <c r="G28" s="21"/>
      <c r="H28" s="20"/>
      <c r="I28" s="21"/>
      <c r="J28" s="21"/>
      <c r="K28" s="20"/>
      <c r="L28" s="20"/>
      <c r="M28" s="23"/>
    </row>
    <row r="29" spans="1:13" ht="15.95" customHeight="1">
      <c r="A29" s="24" t="s">
        <v>14</v>
      </c>
      <c r="B29" s="24"/>
      <c r="C29" s="24"/>
      <c r="D29" s="26"/>
      <c r="E29" s="27"/>
      <c r="F29" s="28"/>
      <c r="G29" s="27"/>
      <c r="H29" s="28"/>
      <c r="I29" s="27"/>
      <c r="J29" s="28"/>
      <c r="K29" s="28"/>
      <c r="L29" s="28"/>
      <c r="M29" s="24"/>
    </row>
    <row r="30" spans="1:13" ht="15.95" customHeight="1">
      <c r="A30" s="49"/>
      <c r="B30" s="43"/>
      <c r="C30" s="48"/>
      <c r="D30" s="11"/>
      <c r="E30" s="27"/>
      <c r="F30" s="28"/>
      <c r="G30" s="27"/>
      <c r="H30" s="28"/>
      <c r="I30" s="27"/>
      <c r="J30" s="28"/>
      <c r="K30" s="28"/>
      <c r="L30" s="28"/>
      <c r="M30" s="24"/>
    </row>
    <row r="31" spans="1:13" ht="15.95" customHeight="1">
      <c r="A31" s="12" t="s">
        <v>18</v>
      </c>
      <c r="B31" s="13"/>
      <c r="C31" s="13"/>
      <c r="D31" s="14"/>
      <c r="E31" s="53"/>
      <c r="F31" s="54"/>
      <c r="G31" s="53"/>
      <c r="H31" s="54"/>
      <c r="I31" s="53"/>
      <c r="J31" s="54"/>
      <c r="K31" s="54"/>
      <c r="L31" s="54"/>
      <c r="M31" s="55"/>
    </row>
    <row r="32" spans="1:13" ht="15.95" customHeight="1">
      <c r="A32" s="36" t="s">
        <v>30</v>
      </c>
      <c r="B32" s="43" t="s">
        <v>26</v>
      </c>
      <c r="C32" s="48" t="s">
        <v>12</v>
      </c>
      <c r="D32" s="11">
        <v>30.2</v>
      </c>
      <c r="E32" s="21"/>
      <c r="F32" s="20"/>
      <c r="G32" s="21"/>
      <c r="H32" s="31"/>
      <c r="I32" s="21"/>
      <c r="J32" s="21"/>
      <c r="K32" s="20"/>
      <c r="L32" s="20"/>
      <c r="M32" s="23"/>
    </row>
    <row r="33" spans="1:13" ht="15.95" customHeight="1">
      <c r="A33" s="24" t="s">
        <v>14</v>
      </c>
      <c r="B33" s="24"/>
      <c r="C33" s="24"/>
      <c r="D33" s="26"/>
      <c r="E33" s="27"/>
      <c r="F33" s="28"/>
      <c r="G33" s="27"/>
      <c r="H33" s="28"/>
      <c r="I33" s="27"/>
      <c r="J33" s="28"/>
      <c r="K33" s="28"/>
      <c r="L33" s="28"/>
      <c r="M33" s="24"/>
    </row>
    <row r="34" spans="1:13" ht="15.95" customHeight="1">
      <c r="A34" s="24"/>
      <c r="B34" s="24"/>
      <c r="C34" s="24"/>
      <c r="D34" s="26"/>
      <c r="E34" s="27"/>
      <c r="F34" s="28"/>
      <c r="G34" s="27"/>
      <c r="H34" s="28"/>
      <c r="I34" s="27"/>
      <c r="J34" s="28"/>
      <c r="K34" s="28"/>
      <c r="L34" s="28"/>
      <c r="M34" s="24"/>
    </row>
    <row r="35" spans="1:13" ht="15.95" customHeight="1">
      <c r="A35" s="12" t="s">
        <v>36</v>
      </c>
      <c r="B35" s="22"/>
      <c r="C35" s="13"/>
      <c r="D35" s="32"/>
      <c r="E35" s="30"/>
      <c r="F35" s="30"/>
      <c r="G35" s="30"/>
      <c r="H35" s="30"/>
      <c r="I35" s="30"/>
      <c r="J35" s="30"/>
      <c r="K35" s="30"/>
      <c r="L35" s="30"/>
      <c r="M35" s="25"/>
    </row>
    <row r="36" spans="1:13" ht="15.95" customHeight="1">
      <c r="A36" s="58" t="s">
        <v>63</v>
      </c>
      <c r="B36" s="59"/>
      <c r="C36" s="59"/>
      <c r="D36" s="59"/>
      <c r="E36" s="30"/>
      <c r="F36" s="30"/>
      <c r="G36" s="30"/>
      <c r="H36" s="30"/>
      <c r="I36" s="30"/>
      <c r="J36" s="30"/>
      <c r="K36" s="30"/>
      <c r="L36" s="30"/>
      <c r="M36" s="25"/>
    </row>
    <row r="37" spans="1:13" ht="15.95" customHeight="1">
      <c r="A37" s="39" t="s">
        <v>66</v>
      </c>
      <c r="B37" s="38" t="s">
        <v>44</v>
      </c>
      <c r="C37" s="42" t="s">
        <v>43</v>
      </c>
      <c r="D37" s="42">
        <f>(1 + 1) * 2</f>
        <v>4</v>
      </c>
      <c r="E37" s="27"/>
      <c r="F37" s="28"/>
      <c r="G37" s="17"/>
      <c r="H37" s="20"/>
      <c r="I37" s="27"/>
      <c r="J37" s="28"/>
      <c r="K37" s="20"/>
      <c r="L37" s="20"/>
      <c r="M37" s="23"/>
    </row>
    <row r="38" spans="1:13" ht="15.95" customHeight="1">
      <c r="A38" s="39" t="s">
        <v>67</v>
      </c>
      <c r="B38" s="42" t="s">
        <v>45</v>
      </c>
      <c r="C38" s="42" t="s">
        <v>43</v>
      </c>
      <c r="D38" s="42">
        <f>(1 * 2)</f>
        <v>2</v>
      </c>
      <c r="E38" s="27"/>
      <c r="F38" s="28"/>
      <c r="G38" s="17"/>
      <c r="H38" s="20"/>
      <c r="I38" s="27"/>
      <c r="J38" s="28"/>
      <c r="K38" s="20"/>
      <c r="L38" s="20"/>
      <c r="M38" s="23"/>
    </row>
    <row r="39" spans="1:13" ht="15.95" customHeight="1">
      <c r="A39" s="49" t="s">
        <v>68</v>
      </c>
      <c r="B39" s="43" t="s">
        <v>38</v>
      </c>
      <c r="C39" s="43" t="s">
        <v>32</v>
      </c>
      <c r="D39" s="48">
        <v>6</v>
      </c>
      <c r="E39" s="21"/>
      <c r="F39" s="31"/>
      <c r="G39" s="21"/>
      <c r="H39" s="20"/>
      <c r="I39" s="21"/>
      <c r="J39" s="21"/>
      <c r="K39" s="20"/>
      <c r="L39" s="20"/>
      <c r="M39" s="23"/>
    </row>
    <row r="40" spans="1:13" ht="15.95" customHeight="1">
      <c r="A40" s="19" t="s">
        <v>74</v>
      </c>
      <c r="B40" s="43" t="s">
        <v>38</v>
      </c>
      <c r="C40" s="43" t="s">
        <v>32</v>
      </c>
      <c r="D40" s="48">
        <v>2</v>
      </c>
      <c r="E40" s="21"/>
      <c r="F40" s="20"/>
      <c r="G40" s="21"/>
      <c r="H40" s="20"/>
      <c r="I40" s="21"/>
      <c r="J40" s="21"/>
      <c r="K40" s="20"/>
      <c r="L40" s="20"/>
      <c r="M40" s="23"/>
    </row>
    <row r="41" spans="1:13" ht="15.95" customHeight="1">
      <c r="A41" s="49" t="s">
        <v>69</v>
      </c>
      <c r="B41" s="43" t="s">
        <v>38</v>
      </c>
      <c r="C41" s="43" t="s">
        <v>32</v>
      </c>
      <c r="D41" s="48">
        <f>(4)</f>
        <v>4</v>
      </c>
      <c r="E41" s="21"/>
      <c r="F41" s="20"/>
      <c r="G41" s="21"/>
      <c r="H41" s="20"/>
      <c r="I41" s="21"/>
      <c r="J41" s="21"/>
      <c r="K41" s="20"/>
      <c r="L41" s="20"/>
      <c r="M41" s="23"/>
    </row>
    <row r="42" spans="1:13" ht="15.95" customHeight="1">
      <c r="A42" s="46" t="s">
        <v>70</v>
      </c>
      <c r="B42" s="47" t="s">
        <v>42</v>
      </c>
      <c r="C42" s="47" t="s">
        <v>27</v>
      </c>
      <c r="D42" s="42">
        <v>3.92</v>
      </c>
      <c r="E42" s="17"/>
      <c r="F42" s="20"/>
      <c r="G42" s="27"/>
      <c r="H42" s="28"/>
      <c r="I42" s="27"/>
      <c r="J42" s="28"/>
      <c r="K42" s="20"/>
      <c r="L42" s="20"/>
      <c r="M42" s="23"/>
    </row>
    <row r="43" spans="1:13" ht="15.95" customHeight="1">
      <c r="A43" s="24" t="s">
        <v>14</v>
      </c>
      <c r="B43" s="24"/>
      <c r="C43" s="24"/>
      <c r="D43" s="26"/>
      <c r="E43" s="27"/>
      <c r="F43" s="28"/>
      <c r="G43" s="27"/>
      <c r="H43" s="28"/>
      <c r="I43" s="27"/>
      <c r="J43" s="28"/>
      <c r="K43" s="28"/>
      <c r="L43" s="28"/>
      <c r="M43" s="24"/>
    </row>
    <row r="44" spans="1:13" ht="15.95" customHeight="1">
      <c r="A44" s="46"/>
      <c r="B44" s="47"/>
      <c r="C44" s="47"/>
      <c r="D44" s="42"/>
      <c r="E44" s="27"/>
      <c r="F44" s="28"/>
      <c r="G44" s="27"/>
      <c r="H44" s="28"/>
      <c r="I44" s="27"/>
      <c r="J44" s="28"/>
      <c r="K44" s="28"/>
      <c r="L44" s="28"/>
      <c r="M44" s="24"/>
    </row>
    <row r="45" spans="1:13" ht="15.75" customHeight="1">
      <c r="A45" s="58" t="s">
        <v>64</v>
      </c>
      <c r="B45" s="59"/>
      <c r="C45" s="59"/>
      <c r="D45" s="59"/>
      <c r="E45" s="30"/>
      <c r="F45" s="60"/>
      <c r="G45" s="30"/>
      <c r="H45" s="60"/>
      <c r="I45" s="30"/>
      <c r="J45" s="30"/>
      <c r="K45" s="30"/>
      <c r="L45" s="30"/>
      <c r="M45" s="25"/>
    </row>
    <row r="46" spans="1:13" ht="15.95" customHeight="1">
      <c r="A46" s="45" t="s">
        <v>48</v>
      </c>
      <c r="B46" s="38" t="s">
        <v>46</v>
      </c>
      <c r="C46" s="42" t="s">
        <v>47</v>
      </c>
      <c r="D46" s="42">
        <f>(1 * 2)</f>
        <v>2</v>
      </c>
      <c r="E46" s="21"/>
      <c r="F46" s="20"/>
      <c r="G46" s="21"/>
      <c r="H46" s="20"/>
      <c r="I46" s="21"/>
      <c r="J46" s="21"/>
      <c r="K46" s="20"/>
      <c r="L46" s="20"/>
      <c r="M46" s="23"/>
    </row>
    <row r="47" spans="1:13" ht="15.95" customHeight="1">
      <c r="A47" s="45" t="s">
        <v>49</v>
      </c>
      <c r="B47" s="38" t="s">
        <v>61</v>
      </c>
      <c r="C47" s="42" t="s">
        <v>47</v>
      </c>
      <c r="D47" s="42">
        <f>(1 * 2)</f>
        <v>2</v>
      </c>
      <c r="E47" s="21"/>
      <c r="F47" s="20"/>
      <c r="G47" s="21"/>
      <c r="H47" s="20"/>
      <c r="I47" s="21"/>
      <c r="J47" s="21"/>
      <c r="K47" s="20"/>
      <c r="L47" s="20"/>
      <c r="M47" s="23"/>
    </row>
    <row r="48" spans="1:13" ht="15.95" customHeight="1">
      <c r="A48" s="39" t="s">
        <v>71</v>
      </c>
      <c r="B48" s="38" t="s">
        <v>44</v>
      </c>
      <c r="C48" s="42" t="s">
        <v>22</v>
      </c>
      <c r="D48" s="42">
        <f>(1 + 1) * 2</f>
        <v>4</v>
      </c>
      <c r="E48" s="21"/>
      <c r="F48" s="20"/>
      <c r="G48" s="21"/>
      <c r="H48" s="20"/>
      <c r="I48" s="21"/>
      <c r="J48" s="21"/>
      <c r="K48" s="20"/>
      <c r="L48" s="20"/>
      <c r="M48" s="23"/>
    </row>
    <row r="49" spans="1:13" ht="15.95" customHeight="1">
      <c r="A49" s="39" t="s">
        <v>72</v>
      </c>
      <c r="B49" s="38" t="s">
        <v>45</v>
      </c>
      <c r="C49" s="42" t="s">
        <v>22</v>
      </c>
      <c r="D49" s="42">
        <f>(1 + 1 + 0.7) * 2</f>
        <v>5.4</v>
      </c>
      <c r="E49" s="17"/>
      <c r="F49" s="20"/>
      <c r="G49" s="17"/>
      <c r="H49" s="20"/>
      <c r="I49" s="17"/>
      <c r="J49" s="21"/>
      <c r="K49" s="20"/>
      <c r="L49" s="20"/>
      <c r="M49" s="23"/>
    </row>
    <row r="50" spans="1:13" ht="15.95" customHeight="1">
      <c r="A50" s="39" t="s">
        <v>73</v>
      </c>
      <c r="B50" s="38" t="s">
        <v>45</v>
      </c>
      <c r="C50" s="42" t="s">
        <v>47</v>
      </c>
      <c r="D50" s="42">
        <f>(4 * 2)</f>
        <v>8</v>
      </c>
      <c r="E50" s="17"/>
      <c r="F50" s="20"/>
      <c r="G50" s="17"/>
      <c r="H50" s="20"/>
      <c r="I50" s="17"/>
      <c r="J50" s="21"/>
      <c r="K50" s="20"/>
      <c r="L50" s="20"/>
      <c r="M50" s="23"/>
    </row>
    <row r="51" spans="1:13" ht="15.95" customHeight="1">
      <c r="A51" s="41" t="s">
        <v>83</v>
      </c>
      <c r="B51" s="48" t="s">
        <v>44</v>
      </c>
      <c r="C51" s="38" t="s">
        <v>40</v>
      </c>
      <c r="D51" s="42">
        <f>(1 * 2)</f>
        <v>2</v>
      </c>
      <c r="E51" s="21"/>
      <c r="F51" s="20"/>
      <c r="G51" s="21"/>
      <c r="H51" s="21"/>
      <c r="I51" s="21"/>
      <c r="J51" s="21"/>
      <c r="K51" s="20"/>
      <c r="L51" s="20"/>
      <c r="M51" s="23"/>
    </row>
    <row r="52" spans="1:13" ht="15.95" customHeight="1">
      <c r="A52" s="41" t="s">
        <v>84</v>
      </c>
      <c r="B52" s="40" t="s">
        <v>44</v>
      </c>
      <c r="C52" s="38" t="s">
        <v>40</v>
      </c>
      <c r="D52" s="42">
        <f>(1 * 2)</f>
        <v>2</v>
      </c>
      <c r="E52" s="20"/>
      <c r="F52" s="20"/>
      <c r="G52" s="20"/>
      <c r="H52" s="20"/>
      <c r="I52" s="20"/>
      <c r="J52" s="20"/>
      <c r="K52" s="20"/>
      <c r="L52" s="20"/>
      <c r="M52" s="23"/>
    </row>
    <row r="53" spans="1:13" ht="15.95" customHeight="1">
      <c r="A53" s="41" t="s">
        <v>85</v>
      </c>
      <c r="B53" s="48" t="s">
        <v>45</v>
      </c>
      <c r="C53" s="38" t="s">
        <v>40</v>
      </c>
      <c r="D53" s="42">
        <f>(2 * 2)</f>
        <v>4</v>
      </c>
      <c r="E53" s="31"/>
      <c r="F53" s="20"/>
      <c r="G53" s="31"/>
      <c r="H53" s="20"/>
      <c r="I53" s="31"/>
      <c r="J53" s="31"/>
      <c r="K53" s="20"/>
      <c r="L53" s="20"/>
      <c r="M53" s="23"/>
    </row>
    <row r="54" spans="1:13" ht="15.95" customHeight="1">
      <c r="A54" s="39" t="s">
        <v>86</v>
      </c>
      <c r="B54" s="38" t="s">
        <v>62</v>
      </c>
      <c r="C54" s="38" t="s">
        <v>40</v>
      </c>
      <c r="D54" s="48">
        <v>2</v>
      </c>
      <c r="E54" s="17"/>
      <c r="F54" s="20"/>
      <c r="G54" s="27"/>
      <c r="H54" s="28"/>
      <c r="I54" s="27"/>
      <c r="J54" s="28"/>
      <c r="K54" s="20"/>
      <c r="L54" s="20"/>
      <c r="M54" s="23"/>
    </row>
    <row r="55" spans="1:13" ht="15.95" customHeight="1">
      <c r="A55" s="24" t="s">
        <v>14</v>
      </c>
      <c r="B55" s="24"/>
      <c r="C55" s="24"/>
      <c r="D55" s="26"/>
      <c r="E55" s="27"/>
      <c r="F55" s="28"/>
      <c r="G55" s="27"/>
      <c r="H55" s="28"/>
      <c r="I55" s="27"/>
      <c r="J55" s="28"/>
      <c r="K55" s="28"/>
      <c r="L55" s="28"/>
      <c r="M55" s="24"/>
    </row>
    <row r="56" spans="1:13" ht="15.95" customHeight="1">
      <c r="A56" s="24"/>
      <c r="B56" s="24"/>
      <c r="C56" s="24"/>
      <c r="D56" s="26"/>
      <c r="E56" s="27"/>
      <c r="F56" s="28"/>
      <c r="G56" s="27"/>
      <c r="H56" s="28"/>
      <c r="I56" s="27"/>
      <c r="J56" s="28"/>
      <c r="K56" s="28"/>
      <c r="L56" s="28"/>
      <c r="M56" s="43"/>
    </row>
    <row r="57" spans="1:13" ht="15.95" customHeight="1">
      <c r="A57" s="58" t="s">
        <v>65</v>
      </c>
      <c r="B57" s="61"/>
      <c r="C57" s="61"/>
      <c r="D57" s="13"/>
      <c r="E57" s="30"/>
      <c r="F57" s="30"/>
      <c r="G57" s="30"/>
      <c r="H57" s="30"/>
      <c r="I57" s="30"/>
      <c r="J57" s="30"/>
      <c r="K57" s="30"/>
      <c r="L57" s="30"/>
      <c r="M57" s="25"/>
    </row>
    <row r="58" spans="1:13" ht="15.95" customHeight="1">
      <c r="A58" s="4" t="s">
        <v>79</v>
      </c>
      <c r="B58" s="43" t="s">
        <v>39</v>
      </c>
      <c r="C58" s="43" t="s">
        <v>32</v>
      </c>
      <c r="D58" s="48">
        <v>8</v>
      </c>
      <c r="E58" s="20"/>
      <c r="F58" s="20"/>
      <c r="G58" s="20"/>
      <c r="H58" s="20"/>
      <c r="I58" s="20"/>
      <c r="J58" s="20"/>
      <c r="K58" s="20"/>
      <c r="L58" s="20"/>
      <c r="M58" s="23"/>
    </row>
    <row r="59" spans="1:13" ht="15.95" customHeight="1">
      <c r="A59" s="4" t="s">
        <v>81</v>
      </c>
      <c r="B59" s="43" t="s">
        <v>41</v>
      </c>
      <c r="C59" s="43" t="s">
        <v>32</v>
      </c>
      <c r="D59" s="48">
        <v>4</v>
      </c>
      <c r="E59" s="20"/>
      <c r="F59" s="20"/>
      <c r="G59" s="20"/>
      <c r="H59" s="20"/>
      <c r="I59" s="20"/>
      <c r="J59" s="20"/>
      <c r="K59" s="20"/>
      <c r="L59" s="20"/>
      <c r="M59" s="23"/>
    </row>
    <row r="60" spans="1:13" ht="15.95" customHeight="1">
      <c r="A60" s="4" t="s">
        <v>82</v>
      </c>
      <c r="B60" s="43" t="s">
        <v>92</v>
      </c>
      <c r="C60" s="43" t="s">
        <v>32</v>
      </c>
      <c r="D60" s="48">
        <v>4</v>
      </c>
      <c r="E60" s="17"/>
      <c r="F60" s="20"/>
      <c r="G60" s="17"/>
      <c r="H60" s="20"/>
      <c r="I60" s="17"/>
      <c r="J60" s="21"/>
      <c r="K60" s="20"/>
      <c r="L60" s="20"/>
      <c r="M60" s="23"/>
    </row>
    <row r="61" spans="1:13" ht="15.95" customHeight="1">
      <c r="A61" s="37" t="s">
        <v>94</v>
      </c>
      <c r="B61" s="57" t="s">
        <v>93</v>
      </c>
      <c r="C61" s="44" t="s">
        <v>40</v>
      </c>
      <c r="D61" s="48">
        <v>4</v>
      </c>
      <c r="E61" s="20"/>
      <c r="F61" s="20"/>
      <c r="G61" s="20"/>
      <c r="H61" s="20"/>
      <c r="I61" s="20"/>
      <c r="J61" s="20"/>
      <c r="K61" s="20"/>
      <c r="L61" s="20"/>
      <c r="M61" s="23"/>
    </row>
    <row r="62" spans="1:13" ht="15.95" customHeight="1">
      <c r="A62" s="24" t="s">
        <v>14</v>
      </c>
      <c r="B62" s="24"/>
      <c r="C62" s="24"/>
      <c r="D62" s="26"/>
      <c r="E62" s="27"/>
      <c r="F62" s="28"/>
      <c r="G62" s="27"/>
      <c r="H62" s="28"/>
      <c r="I62" s="27"/>
      <c r="J62" s="28"/>
      <c r="K62" s="28"/>
      <c r="L62" s="28"/>
      <c r="M62" s="24"/>
    </row>
    <row r="63" spans="1:13" ht="15.95" customHeight="1">
      <c r="A63" s="36"/>
      <c r="B63" s="43"/>
      <c r="C63" s="43"/>
      <c r="D63" s="11"/>
      <c r="E63" s="21"/>
      <c r="F63" s="20"/>
      <c r="G63" s="21"/>
      <c r="H63" s="20"/>
      <c r="I63" s="21"/>
      <c r="J63" s="21"/>
      <c r="K63" s="20"/>
      <c r="L63" s="20"/>
      <c r="M63" s="23"/>
    </row>
    <row r="64" spans="1:13" ht="15.95" customHeight="1">
      <c r="A64" s="12" t="s">
        <v>19</v>
      </c>
      <c r="B64" s="13"/>
      <c r="C64" s="13"/>
      <c r="D64" s="14"/>
      <c r="E64" s="30"/>
      <c r="F64" s="30"/>
      <c r="G64" s="30"/>
      <c r="H64" s="30"/>
      <c r="I64" s="30"/>
      <c r="J64" s="30"/>
      <c r="K64" s="30"/>
      <c r="L64" s="30"/>
      <c r="M64" s="25"/>
    </row>
    <row r="65" spans="1:13" ht="15.95" customHeight="1">
      <c r="A65" s="4" t="s">
        <v>20</v>
      </c>
      <c r="B65" s="43" t="s">
        <v>75</v>
      </c>
      <c r="C65" s="48" t="s">
        <v>76</v>
      </c>
      <c r="D65" s="16">
        <v>3.11</v>
      </c>
      <c r="E65" s="9"/>
      <c r="F65" s="21"/>
      <c r="G65" s="21"/>
      <c r="H65" s="21"/>
      <c r="I65" s="33"/>
      <c r="J65" s="33"/>
      <c r="K65" s="34"/>
      <c r="L65" s="34"/>
      <c r="M65" s="23"/>
    </row>
    <row r="66" spans="1:13" ht="15.95" customHeight="1">
      <c r="A66" s="4" t="s">
        <v>55</v>
      </c>
      <c r="B66" s="48" t="s">
        <v>21</v>
      </c>
      <c r="C66" s="48" t="s">
        <v>76</v>
      </c>
      <c r="D66" s="16">
        <v>3.11</v>
      </c>
      <c r="E66" s="21"/>
      <c r="F66" s="21"/>
      <c r="G66" s="21"/>
      <c r="H66" s="21"/>
      <c r="I66" s="33"/>
      <c r="J66" s="33"/>
      <c r="K66" s="34"/>
      <c r="L66" s="34"/>
      <c r="M66" s="23"/>
    </row>
    <row r="67" spans="1:13" ht="15.95" customHeight="1">
      <c r="A67" s="4" t="s">
        <v>56</v>
      </c>
      <c r="B67" s="50" t="s">
        <v>17</v>
      </c>
      <c r="C67" s="48" t="s">
        <v>76</v>
      </c>
      <c r="D67" s="16">
        <v>3.11</v>
      </c>
      <c r="E67" s="9"/>
      <c r="F67" s="9"/>
      <c r="G67" s="9"/>
      <c r="H67" s="9"/>
      <c r="I67" s="18"/>
      <c r="J67" s="33"/>
      <c r="K67" s="34"/>
      <c r="L67" s="34"/>
      <c r="M67" s="23"/>
    </row>
    <row r="68" spans="1:13" ht="15.95" customHeight="1">
      <c r="A68" s="24" t="s">
        <v>14</v>
      </c>
      <c r="B68" s="43"/>
      <c r="C68" s="43"/>
      <c r="D68" s="29"/>
      <c r="E68" s="27"/>
      <c r="F68" s="28"/>
      <c r="G68" s="27"/>
      <c r="H68" s="28"/>
      <c r="I68" s="28"/>
      <c r="J68" s="28"/>
      <c r="K68" s="28"/>
      <c r="L68" s="28"/>
      <c r="M68" s="24"/>
    </row>
    <row r="69" spans="1:13" ht="15.95" customHeight="1">
      <c r="A69" s="4"/>
      <c r="B69" s="43"/>
      <c r="C69" s="48"/>
      <c r="D69" s="9"/>
      <c r="E69" s="9"/>
      <c r="F69" s="9"/>
      <c r="G69" s="9"/>
      <c r="H69" s="9"/>
      <c r="I69" s="9"/>
      <c r="J69" s="9"/>
      <c r="K69" s="9"/>
      <c r="L69" s="9"/>
      <c r="M69" s="48"/>
    </row>
    <row r="70" spans="1:13" ht="15.95" customHeight="1">
      <c r="A70" s="4"/>
      <c r="B70" s="43"/>
      <c r="C70" s="48"/>
      <c r="D70" s="9"/>
      <c r="E70" s="9"/>
      <c r="F70" s="9"/>
      <c r="G70" s="9"/>
      <c r="H70" s="9"/>
      <c r="I70" s="9"/>
      <c r="J70" s="9"/>
      <c r="K70" s="9"/>
      <c r="L70" s="9"/>
      <c r="M70" s="48"/>
    </row>
    <row r="71" spans="1:13" ht="15.95" customHeight="1">
      <c r="A71" s="4"/>
      <c r="B71" s="43"/>
      <c r="C71" s="48"/>
      <c r="D71" s="9"/>
      <c r="E71" s="9"/>
      <c r="F71" s="9"/>
      <c r="G71" s="9"/>
      <c r="H71" s="9"/>
      <c r="I71" s="9"/>
      <c r="J71" s="9"/>
      <c r="K71" s="9"/>
      <c r="L71" s="9"/>
      <c r="M71" s="48"/>
    </row>
    <row r="72" spans="1:13" ht="15.95" customHeight="1">
      <c r="A72" s="4"/>
      <c r="B72" s="43"/>
      <c r="C72" s="48"/>
      <c r="D72" s="9"/>
      <c r="E72" s="9"/>
      <c r="F72" s="9"/>
      <c r="G72" s="9"/>
      <c r="H72" s="9"/>
      <c r="I72" s="9"/>
      <c r="J72" s="9"/>
      <c r="K72" s="9"/>
      <c r="L72" s="9"/>
      <c r="M72" s="48"/>
    </row>
    <row r="73" spans="1:13" ht="15.95" customHeight="1">
      <c r="A73" s="4"/>
      <c r="B73" s="43"/>
      <c r="C73" s="48"/>
      <c r="D73" s="9"/>
      <c r="E73" s="9"/>
      <c r="F73" s="9"/>
      <c r="G73" s="9"/>
      <c r="H73" s="9"/>
      <c r="I73" s="9"/>
      <c r="J73" s="9"/>
      <c r="K73" s="9"/>
      <c r="L73" s="9"/>
      <c r="M73" s="48"/>
    </row>
    <row r="74" spans="1:13" ht="15.95" customHeight="1">
      <c r="A74" s="4"/>
      <c r="B74" s="43"/>
      <c r="C74" s="48"/>
      <c r="D74" s="9"/>
      <c r="E74" s="9"/>
      <c r="F74" s="9"/>
      <c r="G74" s="9"/>
      <c r="H74" s="9"/>
      <c r="I74" s="9"/>
      <c r="J74" s="9"/>
      <c r="K74" s="9"/>
      <c r="L74" s="9"/>
      <c r="M74" s="48"/>
    </row>
    <row r="75" spans="1:13" ht="15.95" customHeight="1">
      <c r="A75" s="4"/>
      <c r="B75" s="43"/>
      <c r="C75" s="48"/>
      <c r="D75" s="9"/>
      <c r="E75" s="9"/>
      <c r="F75" s="9"/>
      <c r="G75" s="9"/>
      <c r="H75" s="9"/>
      <c r="I75" s="9"/>
      <c r="J75" s="9"/>
      <c r="K75" s="9"/>
      <c r="L75" s="9"/>
      <c r="M75" s="48"/>
    </row>
    <row r="76" spans="1:13" ht="15.95" customHeight="1">
      <c r="A76" s="4"/>
      <c r="B76" s="43"/>
      <c r="C76" s="48"/>
      <c r="D76" s="9"/>
      <c r="E76" s="9"/>
      <c r="F76" s="9"/>
      <c r="G76" s="9"/>
      <c r="H76" s="9"/>
      <c r="I76" s="9"/>
      <c r="J76" s="9"/>
      <c r="K76" s="9"/>
      <c r="L76" s="9"/>
      <c r="M76" s="48"/>
    </row>
    <row r="77" spans="1:13" ht="15.95" customHeight="1">
      <c r="A77" s="4"/>
      <c r="B77" s="43"/>
      <c r="C77" s="48"/>
      <c r="D77" s="9"/>
      <c r="E77" s="9"/>
      <c r="F77" s="9"/>
      <c r="G77" s="9"/>
      <c r="H77" s="9"/>
      <c r="I77" s="9"/>
      <c r="J77" s="9"/>
      <c r="K77" s="9"/>
      <c r="L77" s="9"/>
      <c r="M77" s="48"/>
    </row>
    <row r="78" spans="1:13" ht="15.95" customHeight="1">
      <c r="A78" s="4"/>
      <c r="B78" s="43"/>
      <c r="C78" s="48"/>
      <c r="D78" s="9"/>
      <c r="E78" s="9"/>
      <c r="F78" s="9"/>
      <c r="G78" s="9"/>
      <c r="H78" s="9"/>
      <c r="I78" s="9"/>
      <c r="J78" s="9"/>
      <c r="K78" s="9"/>
      <c r="L78" s="9"/>
      <c r="M78" s="48"/>
    </row>
    <row r="79" spans="1:13" ht="15.95" customHeight="1">
      <c r="A79" s="4"/>
      <c r="B79" s="43"/>
      <c r="C79" s="48"/>
      <c r="D79" s="9"/>
      <c r="E79" s="9"/>
      <c r="F79" s="9"/>
      <c r="G79" s="9"/>
      <c r="H79" s="9"/>
      <c r="I79" s="9"/>
      <c r="J79" s="9"/>
      <c r="K79" s="9"/>
      <c r="L79" s="9"/>
      <c r="M79" s="48"/>
    </row>
    <row r="80" spans="1:13" ht="15.95" customHeight="1">
      <c r="A80" s="4"/>
      <c r="B80" s="43"/>
      <c r="C80" s="48"/>
      <c r="D80" s="9"/>
      <c r="E80" s="9"/>
      <c r="F80" s="9"/>
      <c r="G80" s="9"/>
      <c r="H80" s="9"/>
      <c r="I80" s="9"/>
      <c r="J80" s="9"/>
      <c r="K80" s="9"/>
      <c r="L80" s="9"/>
      <c r="M80" s="48"/>
    </row>
    <row r="81" spans="1:13" ht="15.95" customHeight="1">
      <c r="A81" s="4"/>
      <c r="B81" s="43"/>
      <c r="C81" s="48"/>
      <c r="D81" s="9"/>
      <c r="E81" s="9"/>
      <c r="F81" s="9"/>
      <c r="G81" s="9"/>
      <c r="H81" s="9"/>
      <c r="I81" s="9"/>
      <c r="J81" s="9"/>
      <c r="K81" s="9"/>
      <c r="L81" s="9"/>
      <c r="M81" s="48"/>
    </row>
    <row r="82" spans="1:13" ht="15.95" customHeight="1">
      <c r="A82" s="4"/>
      <c r="B82" s="43"/>
      <c r="C82" s="48"/>
      <c r="D82" s="9"/>
      <c r="E82" s="9"/>
      <c r="F82" s="9"/>
      <c r="G82" s="9"/>
      <c r="H82" s="9"/>
      <c r="I82" s="9"/>
      <c r="J82" s="9"/>
      <c r="K82" s="9"/>
      <c r="L82" s="9"/>
      <c r="M82" s="48"/>
    </row>
    <row r="83" spans="1:13" ht="15.95" customHeight="1">
      <c r="A83" s="4"/>
      <c r="B83" s="43"/>
      <c r="C83" s="48"/>
      <c r="D83" s="9"/>
      <c r="E83" s="9"/>
      <c r="F83" s="9"/>
      <c r="G83" s="9"/>
      <c r="H83" s="9"/>
      <c r="I83" s="9"/>
      <c r="J83" s="9"/>
      <c r="K83" s="9"/>
      <c r="L83" s="9"/>
      <c r="M83" s="48"/>
    </row>
    <row r="84" spans="1:13" ht="15.95" customHeight="1">
      <c r="A84" s="4"/>
      <c r="B84" s="43"/>
      <c r="C84" s="48"/>
      <c r="D84" s="9"/>
      <c r="E84" s="9"/>
      <c r="F84" s="9"/>
      <c r="G84" s="9"/>
      <c r="H84" s="9"/>
      <c r="I84" s="9"/>
      <c r="J84" s="9"/>
      <c r="K84" s="9"/>
      <c r="L84" s="9"/>
      <c r="M84" s="48"/>
    </row>
    <row r="85" spans="1:13" ht="15.95" customHeight="1">
      <c r="A85" s="4"/>
      <c r="B85" s="43"/>
      <c r="C85" s="48"/>
      <c r="D85" s="9"/>
      <c r="E85" s="9"/>
      <c r="F85" s="9"/>
      <c r="G85" s="9"/>
      <c r="H85" s="9"/>
      <c r="I85" s="9"/>
      <c r="J85" s="9"/>
      <c r="K85" s="9"/>
      <c r="L85" s="9"/>
      <c r="M85" s="48"/>
    </row>
    <row r="86" spans="1:13" ht="15.95" customHeight="1">
      <c r="A86" s="4"/>
      <c r="B86" s="43"/>
      <c r="C86" s="48"/>
      <c r="D86" s="9"/>
      <c r="E86" s="9"/>
      <c r="F86" s="9"/>
      <c r="G86" s="9"/>
      <c r="H86" s="9"/>
      <c r="I86" s="9"/>
      <c r="J86" s="9"/>
      <c r="K86" s="9"/>
      <c r="L86" s="9"/>
      <c r="M86" s="48"/>
    </row>
    <row r="87" spans="1:13" ht="15.95" customHeight="1">
      <c r="A87" s="4"/>
      <c r="B87" s="43"/>
      <c r="C87" s="48"/>
      <c r="D87" s="9"/>
      <c r="E87" s="9"/>
      <c r="F87" s="9"/>
      <c r="G87" s="9"/>
      <c r="H87" s="9"/>
      <c r="I87" s="9"/>
      <c r="J87" s="9"/>
      <c r="K87" s="9"/>
      <c r="L87" s="9"/>
      <c r="M87" s="48"/>
    </row>
    <row r="88" spans="1:13" ht="15.95" customHeight="1">
      <c r="A88" s="62"/>
      <c r="B88" s="63"/>
      <c r="C88" s="64"/>
      <c r="D88" s="65"/>
      <c r="E88" s="65"/>
      <c r="F88" s="65"/>
      <c r="G88" s="65"/>
      <c r="H88" s="65"/>
      <c r="I88" s="65"/>
      <c r="J88" s="65"/>
      <c r="K88" s="65"/>
      <c r="L88" s="65"/>
      <c r="M88" s="64"/>
    </row>
    <row r="89" spans="1:13" ht="15.95" customHeight="1"/>
    <row r="90" spans="1:13" ht="15.95" customHeight="1"/>
    <row r="91" spans="1:13" ht="15.95" customHeight="1"/>
    <row r="92" spans="1:13" ht="15.95" customHeight="1"/>
    <row r="93" spans="1:13" ht="15.95" customHeight="1"/>
    <row r="94" spans="1:13" ht="15.95" customHeight="1"/>
    <row r="95" spans="1:13" ht="15.95" customHeight="1"/>
    <row r="96" spans="1:13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spans="1:13" ht="15.95" customHeight="1"/>
    <row r="466" spans="1:13" ht="15.95" customHeight="1"/>
    <row r="467" spans="1:13" ht="15.95" customHeight="1"/>
    <row r="468" spans="1:13" ht="15.95" customHeight="1"/>
    <row r="469" spans="1:13" s="5" customFormat="1" ht="15.95" customHeight="1">
      <c r="A469" s="1"/>
      <c r="B469" s="10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3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  <rowBreaks count="3" manualBreakCount="3">
    <brk id="32" max="12" man="1"/>
    <brk id="60" max="12" man="1"/>
    <brk id="468" max="16383" man="1"/>
  </rowBreaks>
  <ignoredErrors>
    <ignoredError sqref="D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2" sqref="S22"/>
    </sheetView>
  </sheetViews>
  <sheetFormatPr defaultRowHeight="13.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내역명세서</vt:lpstr>
      <vt:lpstr>Sheet3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이준호</cp:lastModifiedBy>
  <cp:lastPrinted>2017-04-05T08:36:23Z</cp:lastPrinted>
  <dcterms:created xsi:type="dcterms:W3CDTF">2013-02-18T05:15:07Z</dcterms:created>
  <dcterms:modified xsi:type="dcterms:W3CDTF">2017-04-06T04:15:57Z</dcterms:modified>
</cp:coreProperties>
</file>