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/>
  <bookViews>
    <workbookView xWindow="12405" yWindow="15" windowWidth="16890" windowHeight="12660" tabRatio="865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내역서총괄표!$B$1:$K$30</definedName>
    <definedName name="_xlnm.Print_Area" localSheetId="1">위치도!$A$1:$J$12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45621"/>
</workbook>
</file>

<file path=xl/calcChain.xml><?xml version="1.0" encoding="utf-8"?>
<calcChain xmlns="http://schemas.openxmlformats.org/spreadsheetml/2006/main">
  <c r="F12" i="41" l="1"/>
  <c r="D42" i="38" l="1"/>
  <c r="F14" i="41" l="1"/>
  <c r="F15" i="41"/>
  <c r="F13" i="41" l="1"/>
  <c r="M59" i="38" l="1"/>
  <c r="K59" i="38"/>
  <c r="I59" i="38"/>
  <c r="G59" i="38" l="1"/>
  <c r="F10" i="41" l="1"/>
  <c r="C10" i="41"/>
  <c r="C8" i="41"/>
  <c r="I23" i="41" l="1"/>
  <c r="L67" i="38" l="1"/>
  <c r="M67" i="38" s="1"/>
  <c r="J67" i="38"/>
  <c r="K67" i="38" s="1"/>
  <c r="H83" i="38"/>
  <c r="I83" i="38" s="1"/>
  <c r="K85" i="38"/>
  <c r="H67" i="38"/>
  <c r="I67" i="38" s="1"/>
  <c r="I85" i="38"/>
  <c r="H42" i="38" l="1"/>
  <c r="I42" i="38" s="1"/>
  <c r="J83" i="38"/>
  <c r="L42" i="38"/>
  <c r="M42" i="38" s="1"/>
  <c r="L83" i="38"/>
  <c r="M83" i="38" s="1"/>
  <c r="L85" i="38"/>
  <c r="M85" i="38" s="1"/>
  <c r="G85" i="38" s="1"/>
  <c r="J42" i="38"/>
  <c r="F67" i="38"/>
  <c r="J22" i="38"/>
  <c r="G67" i="38"/>
  <c r="F83" i="38" l="1"/>
  <c r="K83" i="38"/>
  <c r="F85" i="38"/>
  <c r="L22" i="38"/>
  <c r="M22" i="38" s="1"/>
  <c r="L32" i="38"/>
  <c r="M32" i="38" s="1"/>
  <c r="L16" i="38"/>
  <c r="M16" i="38" s="1"/>
  <c r="K42" i="38"/>
  <c r="G42" i="38" s="1"/>
  <c r="F42" i="38"/>
  <c r="H22" i="38"/>
  <c r="I22" i="38" s="1"/>
  <c r="H21" i="38"/>
  <c r="I21" i="38" s="1"/>
  <c r="H25" i="38"/>
  <c r="I25" i="38" s="1"/>
  <c r="L7" i="38"/>
  <c r="M7" i="38" s="1"/>
  <c r="L27" i="38"/>
  <c r="M27" i="38" s="1"/>
  <c r="H26" i="38"/>
  <c r="I26" i="38" s="1"/>
  <c r="L24" i="38"/>
  <c r="M24" i="38" s="1"/>
  <c r="L28" i="38"/>
  <c r="M28" i="38" s="1"/>
  <c r="H30" i="38"/>
  <c r="I30" i="38" s="1"/>
  <c r="K22" i="38"/>
  <c r="J26" i="38"/>
  <c r="J19" i="38"/>
  <c r="J16" i="38"/>
  <c r="L19" i="38"/>
  <c r="M19" i="38" s="1"/>
  <c r="J24" i="38"/>
  <c r="J30" i="38"/>
  <c r="J21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J28" i="38"/>
  <c r="J11" i="38"/>
  <c r="L30" i="38"/>
  <c r="M30" i="38" s="1"/>
  <c r="J32" i="38"/>
  <c r="J18" i="38" l="1"/>
  <c r="K18" i="38" s="1"/>
  <c r="J20" i="38"/>
  <c r="K20" i="38" s="1"/>
  <c r="H18" i="38"/>
  <c r="I18" i="38" s="1"/>
  <c r="L21" i="38"/>
  <c r="M21" i="38" s="1"/>
  <c r="L18" i="38"/>
  <c r="M18" i="38" s="1"/>
  <c r="L20" i="38"/>
  <c r="M20" i="38" s="1"/>
  <c r="H13" i="38"/>
  <c r="I13" i="38" s="1"/>
  <c r="J13" i="38"/>
  <c r="K13" i="38" s="1"/>
  <c r="L13" i="38"/>
  <c r="M13" i="38" s="1"/>
  <c r="J15" i="38"/>
  <c r="K15" i="38" s="1"/>
  <c r="L15" i="38"/>
  <c r="M15" i="38" s="1"/>
  <c r="G83" i="38"/>
  <c r="L12" i="38"/>
  <c r="M12" i="38" s="1"/>
  <c r="L23" i="38"/>
  <c r="M23" i="38" s="1"/>
  <c r="H23" i="38"/>
  <c r="H10" i="38"/>
  <c r="I10" i="38" s="1"/>
  <c r="L5" i="38"/>
  <c r="M5" i="38" s="1"/>
  <c r="J23" i="38"/>
  <c r="K23" i="38" s="1"/>
  <c r="L14" i="38"/>
  <c r="M14" i="38" s="1"/>
  <c r="J14" i="38"/>
  <c r="K14" i="38" s="1"/>
  <c r="J12" i="38"/>
  <c r="K12" i="38" s="1"/>
  <c r="F22" i="38"/>
  <c r="K21" i="38"/>
  <c r="J9" i="38"/>
  <c r="J7" i="38"/>
  <c r="J5" i="38"/>
  <c r="H19" i="38"/>
  <c r="I19" i="38" s="1"/>
  <c r="H15" i="38"/>
  <c r="I15" i="38" s="1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16" i="38"/>
  <c r="K26" i="38"/>
  <c r="G26" i="38" s="1"/>
  <c r="F26" i="38"/>
  <c r="K28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F18" i="38" l="1"/>
  <c r="F21" i="38"/>
  <c r="G21" i="38"/>
  <c r="G13" i="38"/>
  <c r="F13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G19" i="38"/>
  <c r="K9" i="38"/>
  <c r="G9" i="38" s="1"/>
  <c r="F9" i="38"/>
  <c r="G12" i="38"/>
  <c r="I23" i="38"/>
  <c r="F23" i="38"/>
  <c r="G32" i="38"/>
  <c r="F16" i="38"/>
  <c r="G27" i="38"/>
  <c r="K5" i="38"/>
  <c r="F5" i="38"/>
  <c r="G23" i="38" l="1"/>
  <c r="G5" i="38"/>
  <c r="I22" i="41" l="1"/>
  <c r="F20" i="41" l="1"/>
  <c r="J20" i="41" l="1"/>
</calcChain>
</file>

<file path=xl/sharedStrings.xml><?xml version="1.0" encoding="utf-8"?>
<sst xmlns="http://schemas.openxmlformats.org/spreadsheetml/2006/main" count="556" uniqueCount="289">
  <si>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</si>
  <si>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</si>
  <si>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</si>
  <si>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</si>
  <si>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</si>
  <si>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</si>
  <si>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</si>
  <si>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</si>
  <si>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</si>
  <si>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</si>
  <si>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</si>
  <si>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</si>
  <si>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</si>
  <si>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</si>
  <si>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</si>
  <si>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</si>
  <si>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</si>
  <si>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</si>
  <si>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</si>
  <si>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</si>
  <si>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</si>
  <si>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</si>
  <si>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</si>
  <si>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</si>
  <si>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</si>
  <si>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</si>
  <si>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</si>
  <si>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</si>
  <si>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</si>
  <si>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</si>
  <si>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</si>
  <si>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</si>
  <si>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</si>
  <si>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</si>
  <si>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</si>
  <si>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</si>
  <si>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</si>
  <si>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</si>
  <si>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</si>
  <si>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</si>
  <si>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</si>
  <si>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</si>
  <si>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</si>
  <si>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</si>
  <si>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</si>
  <si>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</si>
  <si>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</si>
  <si>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</si>
  <si>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</si>
  <si>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</si>
  <si>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</si>
  <si>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</si>
  <si>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</si>
  <si>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</si>
  <si>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</si>
  <si>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</si>
  <si>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</si>
  <si>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</si>
  <si>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</si>
  <si>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</si>
  <si>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</si>
  <si>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</si>
  <si>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</si>
  <si>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</si>
  <si>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</si>
  <si>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</si>
  <si>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</si>
  <si>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</si>
  <si>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</si>
  <si>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</si>
  <si>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</si>
  <si>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</si>
  <si>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</si>
  <si>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</si>
  <si>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</si>
  <si>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</si>
  <si>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</si>
  <si>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</si>
  <si>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</si>
  <si>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</si>
  <si>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</si>
  <si>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</si>
  <si>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</si>
  <si>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</si>
  <si>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</si>
  <si>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</si>
  <si>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</si>
  <si>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</si>
  <si>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</si>
  <si>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</si>
  <si>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</si>
  <si>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</si>
  <si>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</si>
  <si>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</si>
  <si>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</si>
  <si>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</si>
  <si>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</si>
  <si>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</si>
  <si>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</si>
  <si>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</si>
  <si>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</si>
  <si>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</si>
  <si>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</si>
  <si>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</si>
  <si>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</si>
  <si>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</si>
  <si>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</si>
  <si>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</si>
  <si>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</si>
  <si>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</si>
  <si>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</si>
  <si>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</si>
  <si>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</si>
  <si>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</si>
  <si>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</si>
  <si>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</si>
  <si>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</si>
  <si>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</si>
  <si>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</si>
  <si>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</si>
  <si>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</si>
  <si>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</si>
  <si>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</si>
  <si>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</si>
  <si>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</si>
  <si>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</si>
  <si>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</si>
  <si>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</si>
  <si>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</si>
  <si>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</si>
  <si>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</si>
  <si>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</si>
  <si>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</si>
  <si>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</si>
  <si>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</si>
  <si>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</si>
  <si>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</si>
  <si>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</si>
  <si>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</si>
  <si>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</si>
  <si>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</si>
  <si>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</si>
  <si>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</si>
  <si>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</si>
  <si>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</si>
  <si>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</si>
  <si>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</si>
  <si>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</si>
  <si>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</si>
  <si>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</si>
  <si>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</si>
  <si>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</si>
  <si>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</si>
  <si>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</si>
  <si>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</si>
  <si>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</si>
  <si>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</si>
  <si>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</si>
  <si>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</si>
  <si>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</si>
  <si>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</si>
  <si>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</si>
  <si>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</si>
  <si>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</si>
  <si>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</si>
  <si>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</si>
  <si>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</si>
  <si>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</si>
  <si>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</si>
  <si>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</si>
  <si>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</si>
  <si>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</si>
  <si>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</si>
  <si>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</si>
  <si>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</si>
  <si>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</si>
  <si>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</si>
  <si>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</si>
  <si>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</si>
  <si>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</si>
  <si>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</si>
  <si>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</si>
  <si>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</si>
  <si>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</si>
  <si>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</si>
  <si>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</si>
  <si>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</si>
  <si>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</si>
  <si>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</si>
  <si>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</si>
  <si>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</si>
  <si>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</si>
  <si>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</si>
  <si>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</si>
  <si>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</si>
  <si>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</si>
  <si>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</si>
  <si>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</si>
  <si>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</si>
  <si>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</si>
  <si>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</si>
  <si>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</si>
  <si>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</si>
  <si>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</si>
  <si>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</si>
  <si>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</si>
  <si>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</si>
  <si>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</si>
  <si>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</si>
  <si>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</si>
  <si>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포장장비 운반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</si>
  <si>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</si>
  <si>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</si>
  <si>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</si>
  <si>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</si>
  <si>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무단횡단방지휀스 철거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</si>
  <si>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</si>
  <si>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</si>
  <si>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</si>
  <si>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</si>
  <si>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</si>
  <si>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</si>
  <si>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</si>
  <si>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</si>
  <si>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</si>
  <si>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</si>
  <si>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</si>
  <si>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</si>
  <si>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</si>
  <si>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</si>
  <si>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</si>
  <si>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</si>
  <si>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</si>
  <si>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</si>
  <si>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</si>
  <si>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</si>
  <si>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</si>
  <si>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</si>
  <si>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</si>
  <si>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</si>
  <si>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</si>
  <si>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</si>
  <si>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</si>
  <si>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순공사비 계</t>
    <phoneticPr fontId="2" type="noConversion"/>
  </si>
  <si>
    <t>자재대의 0.54%</t>
    <phoneticPr fontId="2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</si>
  <si>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</si>
  <si>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</si>
  <si>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</si>
  <si>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</si>
  <si>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</si>
  <si>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</si>
  <si>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</si>
  <si>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</si>
  <si>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</si>
  <si>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</si>
  <si>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</si>
  <si>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</si>
  <si>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</si>
  <si>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</si>
  <si>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</si>
  <si>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</si>
  <si>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</si>
  <si>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</si>
  <si>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</si>
  <si>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</si>
  <si>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</si>
  <si>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</si>
  <si>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</si>
  <si>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</si>
  <si>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</si>
  <si>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( B ) × 0.0101</t>
    <phoneticPr fontId="2" type="noConversion"/>
  </si>
  <si>
    <t xml:space="preserve"> 라. 포장 마감</t>
    <phoneticPr fontId="2" type="noConversion"/>
  </si>
  <si>
    <t>순환아스팔트콘크리트</t>
    <phoneticPr fontId="2" type="noConversion"/>
  </si>
  <si>
    <t>WC-4, 3등급</t>
    <phoneticPr fontId="2" type="noConversion"/>
  </si>
  <si>
    <t>4. 관급자재</t>
    <phoneticPr fontId="2" type="noConversion"/>
  </si>
  <si>
    <t>검단로(복현오거리~검단네거리) 포장보수공사</t>
    <phoneticPr fontId="2" type="noConversion"/>
  </si>
  <si>
    <t>2022년도</t>
    <phoneticPr fontId="58" type="noConversion"/>
  </si>
  <si>
    <t xml:space="preserve">       2022년</t>
    <phoneticPr fontId="58" type="noConversion"/>
  </si>
  <si>
    <t>검단로(복현오거리~검단네거리)</t>
    <phoneticPr fontId="2" type="noConversion"/>
  </si>
  <si>
    <t xml:space="preserve">공사개요 : </t>
    <phoneticPr fontId="58" type="noConversion"/>
  </si>
  <si>
    <t xml:space="preserve"> 나. 장비운반</t>
    <phoneticPr fontId="2" type="noConversion"/>
  </si>
  <si>
    <t xml:space="preserve"> 다. 교통통제 및 안전처리</t>
    <phoneticPr fontId="58" type="noConversion"/>
  </si>
  <si>
    <t>무단횡단방지휀스 재설치</t>
    <phoneticPr fontId="2" type="noConversion"/>
  </si>
  <si>
    <t>2월</t>
    <phoneticPr fontId="58" type="noConversion"/>
  </si>
  <si>
    <t>교통안전시설물</t>
    <phoneticPr fontId="2" type="noConversion"/>
  </si>
  <si>
    <t xml:space="preserve"> 1)</t>
    <phoneticPr fontId="2" type="noConversion"/>
  </si>
  <si>
    <t xml:space="preserve"> 2)</t>
    <phoneticPr fontId="2" type="noConversion"/>
  </si>
  <si>
    <t>순환아스팔트콘크리트</t>
    <phoneticPr fontId="58" type="noConversion"/>
  </si>
  <si>
    <t>WC-2, 3등급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</si>
</sst>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7" formatCode="#,###\ &quot;㎡&quot;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20" formatCode="&quot;절삭 T=&quot;#,###&quot;mm 이하&quot;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24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7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8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0" fillId="0" borderId="42" xfId="146" applyNumberFormat="1" applyFont="1" applyFill="1" applyBorder="1" applyAlignment="1">
      <alignment vertical="center"/>
    </xf>
    <xf numFmtId="0" fontId="57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0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72" fillId="0" borderId="0" xfId="146" applyNumberFormat="1" applyFont="1" applyFill="1" applyBorder="1" applyAlignment="1" applyProtection="1">
      <alignment vertical="center"/>
      <protection locked="0"/>
    </xf>
    <xf numFmtId="220" fontId="72" fillId="0" borderId="0" xfId="146" applyNumberFormat="1" applyFont="1" applyFill="1" applyBorder="1" applyAlignment="1" applyProtection="1">
      <alignment vertical="center"/>
      <protection locked="0"/>
    </xf>
    <xf numFmtId="197" fontId="72" fillId="0" borderId="0" xfId="146" applyNumberFormat="1" applyFont="1" applyFill="1" applyBorder="1" applyAlignment="1" applyProtection="1">
      <alignment horizontal="left" vertical="center"/>
      <protection locked="0"/>
    </xf>
    <xf numFmtId="3" fontId="76" fillId="0" borderId="20" xfId="0" applyNumberFormat="1" applyFont="1" applyBorder="1" applyAlignment="1">
      <alignment horizontal="center" vertical="center" shrinkToFit="1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/>
      <protection locked="0"/>
    </xf>
    <xf numFmtId="216" fontId="62" fillId="0" borderId="0" xfId="146" applyNumberFormat="1" applyFont="1" applyFill="1" applyBorder="1" applyAlignment="1" applyProtection="1">
      <alignment horizontal="left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77" fillId="0" borderId="0" xfId="148" applyFont="1" applyBorder="1" applyAlignment="1">
      <alignment horizontal="center" vertical="center"/>
    </xf>
    <xf numFmtId="0" fontId="79" fillId="0" borderId="68" xfId="148" applyFont="1" applyBorder="1" applyAlignment="1">
      <alignment horizontal="center" vertical="center"/>
    </xf>
    <xf numFmtId="0" fontId="79" fillId="0" borderId="69" xfId="148" applyFont="1" applyBorder="1" applyAlignment="1">
      <alignment horizontal="center" vertical="center"/>
    </xf>
    <xf numFmtId="0" fontId="79" fillId="0" borderId="69" xfId="148" applyFont="1" applyBorder="1" applyAlignment="1">
      <alignment horizontal="left" vertical="center" wrapText="1"/>
    </xf>
    <xf numFmtId="0" fontId="79" fillId="0" borderId="69" xfId="148" applyFont="1" applyBorder="1" applyAlignment="1">
      <alignment horizontal="left" vertical="center"/>
    </xf>
    <xf numFmtId="0" fontId="79" fillId="0" borderId="70" xfId="148" applyFont="1" applyBorder="1" applyAlignment="1">
      <alignment horizontal="left" vertical="center"/>
    </xf>
    <xf numFmtId="0" fontId="57" fillId="0" borderId="0" xfId="148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11207</xdr:colOff>
      <xdr:row>3</xdr:row>
      <xdr:rowOff>11206</xdr:rowOff>
    </xdr:from>
    <xdr:to>
      <xdr:col>8</xdr:col>
      <xdr:colOff>1165412</xdr:colOff>
      <xdr:row>10</xdr:row>
      <xdr:rowOff>692891</xdr:rowOff>
    </xdr:to>
    <xdr:grpSp>
      <xdr:nvGrpSpPr>
        <xdr:cNvPr id="2" name="그룹 1"/>
        <xdr:cNvGrpSpPr/>
      </xdr:nvGrpSpPr>
      <xdr:grpSpPr>
        <a:xfrm>
          <a:off x="168089" y="806824"/>
          <a:ext cx="9390529" cy="5780361"/>
          <a:chOff x="168089" y="806824"/>
          <a:chExt cx="9390529" cy="5780361"/>
        </a:xfrm>
      </xdr:grpSpPr>
      <xdr:pic>
        <xdr:nvPicPr>
          <xdr:cNvPr id="3" name="그림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089" y="806824"/>
            <a:ext cx="9390529" cy="5780361"/>
          </a:xfrm>
          <a:prstGeom prst="rect">
            <a:avLst/>
          </a:prstGeom>
        </xdr:spPr>
      </xdr:pic>
      <xdr:sp macro="" textlink="">
        <xdr:nvSpPr>
          <xdr:cNvPr id="4" name="자유형 3"/>
          <xdr:cNvSpPr/>
        </xdr:nvSpPr>
        <xdr:spPr bwMode="auto">
          <a:xfrm>
            <a:off x="2420471" y="4964206"/>
            <a:ext cx="2846294" cy="1479176"/>
          </a:xfrm>
          <a:custGeom>
            <a:avLst/>
            <a:gdLst>
              <a:gd name="connsiteX0" fmla="*/ 0 w 2846294"/>
              <a:gd name="connsiteY0" fmla="*/ 0 h 1479176"/>
              <a:gd name="connsiteX1" fmla="*/ 1299882 w 2846294"/>
              <a:gd name="connsiteY1" fmla="*/ 481853 h 1479176"/>
              <a:gd name="connsiteX2" fmla="*/ 2846294 w 2846294"/>
              <a:gd name="connsiteY2" fmla="*/ 1479176 h 14791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46294" h="1479176">
                <a:moveTo>
                  <a:pt x="0" y="0"/>
                </a:moveTo>
                <a:lnTo>
                  <a:pt x="1299882" y="481853"/>
                </a:lnTo>
                <a:lnTo>
                  <a:pt x="2846294" y="1479176"/>
                </a:lnTo>
              </a:path>
            </a:pathLst>
          </a:custGeom>
          <a:noFill/>
          <a:ln w="114300">
            <a:solidFill>
              <a:srgbClr val="FF0000"/>
            </a:solidFill>
            <a:round/>
            <a:headEnd/>
            <a:tailEnd/>
          </a:ln>
        </xdr:spPr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5" name="자유형 4"/>
          <xdr:cNvSpPr/>
        </xdr:nvSpPr>
        <xdr:spPr bwMode="auto">
          <a:xfrm>
            <a:off x="3686735" y="1176618"/>
            <a:ext cx="2263589" cy="4235823"/>
          </a:xfrm>
          <a:custGeom>
            <a:avLst/>
            <a:gdLst>
              <a:gd name="connsiteX0" fmla="*/ 0 w 2263589"/>
              <a:gd name="connsiteY0" fmla="*/ 4235823 h 4235823"/>
              <a:gd name="connsiteX1" fmla="*/ 78441 w 2263589"/>
              <a:gd name="connsiteY1" fmla="*/ 3966882 h 4235823"/>
              <a:gd name="connsiteX2" fmla="*/ 134471 w 2263589"/>
              <a:gd name="connsiteY2" fmla="*/ 3305735 h 4235823"/>
              <a:gd name="connsiteX3" fmla="*/ 224118 w 2263589"/>
              <a:gd name="connsiteY3" fmla="*/ 2991970 h 4235823"/>
              <a:gd name="connsiteX4" fmla="*/ 997324 w 2263589"/>
              <a:gd name="connsiteY4" fmla="*/ 1053353 h 4235823"/>
              <a:gd name="connsiteX5" fmla="*/ 1075765 w 2263589"/>
              <a:gd name="connsiteY5" fmla="*/ 941294 h 4235823"/>
              <a:gd name="connsiteX6" fmla="*/ 1232647 w 2263589"/>
              <a:gd name="connsiteY6" fmla="*/ 762000 h 4235823"/>
              <a:gd name="connsiteX7" fmla="*/ 1546412 w 2263589"/>
              <a:gd name="connsiteY7" fmla="*/ 459441 h 4235823"/>
              <a:gd name="connsiteX8" fmla="*/ 1837765 w 2263589"/>
              <a:gd name="connsiteY8" fmla="*/ 268941 h 4235823"/>
              <a:gd name="connsiteX9" fmla="*/ 2263589 w 2263589"/>
              <a:gd name="connsiteY9" fmla="*/ 0 h 42358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263589" h="4235823">
                <a:moveTo>
                  <a:pt x="0" y="4235823"/>
                </a:moveTo>
                <a:lnTo>
                  <a:pt x="78441" y="3966882"/>
                </a:lnTo>
                <a:lnTo>
                  <a:pt x="134471" y="3305735"/>
                </a:lnTo>
                <a:lnTo>
                  <a:pt x="224118" y="2991970"/>
                </a:lnTo>
                <a:lnTo>
                  <a:pt x="997324" y="1053353"/>
                </a:lnTo>
                <a:lnTo>
                  <a:pt x="1075765" y="941294"/>
                </a:lnTo>
                <a:lnTo>
                  <a:pt x="1232647" y="762000"/>
                </a:lnTo>
                <a:lnTo>
                  <a:pt x="1546412" y="459441"/>
                </a:lnTo>
                <a:lnTo>
                  <a:pt x="1837765" y="268941"/>
                </a:lnTo>
                <a:lnTo>
                  <a:pt x="2263589" y="0"/>
                </a:lnTo>
              </a:path>
            </a:pathLst>
          </a:custGeom>
          <a:noFill/>
          <a:ln w="114300">
            <a:solidFill>
              <a:srgbClr val="FF0000"/>
            </a:solidFill>
            <a:round/>
            <a:headEnd/>
            <a:tailEnd/>
          </a:ln>
        </xdr:spPr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6" name="TextBox 5"/>
          <xdr:cNvSpPr txBox="1"/>
        </xdr:nvSpPr>
        <xdr:spPr>
          <a:xfrm>
            <a:off x="1781735" y="4168588"/>
            <a:ext cx="1703294" cy="52667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ko-KR" altLang="en-US" sz="2000" b="1"/>
              <a:t>복현오거리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6035488" y="1239370"/>
            <a:ext cx="1703294" cy="52667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ko-KR" altLang="en-US" sz="2000" b="1"/>
              <a:t>검단네거리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&#48148;&#53461;%20&#54868;&#47732;\&#46020;&#47196;&#48372;&#49688;\&#52264;&#49440;&#45800;&#44032;&#49444;&#44228;\2012\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Nanum%20Technologies\SmartFlow%20OSE2\temp\08&#54224;&#44592;&#47932;\&#54224;&#50500;&#49828;&#53080;&#52376;&#47532;\2009\2009&#45380;%20&#54224;&#50500;&#49828;&#53080;%20&#45800;&#44032;(&#52376;&#47532;,&#50868;&#48152;)\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4"/>
  <sheetViews>
    <sheetView tabSelected="1" view="pageBreakPreview" topLeftCell="A4" zoomScale="70" zoomScaleSheetLayoutView="70" workbookViewId="0">
      <selection activeCell="O14" sqref="O14"/>
    </sheetView>
  </sheetViews>
  <sheetFormatPr defaultRowHeight="13.5"/>
  <cols>
    <col min="2" max="20" width="6.77734375" customWidth="1"/>
    <col min="263" max="274" width="53.33203125"/>
  </cols>
  <sheetData>
    <row r="1" spans="2:20" ht="129.94999999999999" customHeight="1">
      <c r="B1" s="6"/>
      <c r="C1" s="7" t="s">
        <v>276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78" t="s">
        <v>53</v>
      </c>
      <c r="D2" s="278"/>
      <c r="E2" s="278"/>
      <c r="F2" s="279" t="s">
        <v>275</v>
      </c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1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82" t="s">
        <v>55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4"/>
    </row>
    <row r="6" spans="2:20" ht="60" customHeight="1" thickBot="1">
      <c r="B6" s="31" t="s">
        <v>56</v>
      </c>
      <c r="C6" s="285"/>
      <c r="D6" s="285"/>
      <c r="E6" s="32" t="s">
        <v>57</v>
      </c>
      <c r="F6" s="286"/>
      <c r="G6" s="287"/>
      <c r="H6" s="139" t="s">
        <v>133</v>
      </c>
      <c r="I6" s="288"/>
      <c r="J6" s="288"/>
      <c r="K6" s="32" t="s">
        <v>58</v>
      </c>
      <c r="L6" s="289"/>
      <c r="M6" s="289"/>
      <c r="N6" s="33"/>
      <c r="O6" s="34"/>
      <c r="P6" s="34"/>
      <c r="Q6" s="35"/>
      <c r="R6" s="36" t="s">
        <v>277</v>
      </c>
      <c r="S6" s="37" t="s">
        <v>283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2022년도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72" t="str">
        <f>F2</f>
        <v>검단로(복현오거리~검단네거리) 포장보수공사</v>
      </c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3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279</v>
      </c>
      <c r="D12" s="64"/>
      <c r="F12" s="61" t="str">
        <f>"B= 3.4~24.5m,   L=1,896m"</f>
        <v>B= 3.4~24.5m,   L=1,896m</v>
      </c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F13" s="263" t="str">
        <f>"절삭 후 덧씌우기(T=7cm) , A="&amp;TEXT((내역서!D6+내역서!D8),"#,###")&amp;"㎡, 야간"</f>
        <v>절삭 후 덧씌우기(T=7cm) , A=14,984㎡, 야간</v>
      </c>
      <c r="G13" s="261"/>
      <c r="H13" s="261"/>
      <c r="I13" s="261"/>
      <c r="J13" s="261"/>
      <c r="K13" s="261"/>
      <c r="L13" s="261"/>
      <c r="M13" s="261"/>
      <c r="N13" s="261"/>
      <c r="O13" s="261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F14" s="61" t="str">
        <f>"표층포장(T=5cm) , A="&amp;TEXT(내역서!D29,"#,###")&amp;"㎡, 야간"</f>
        <v>표층포장(T=5cm) , A=2,033㎡, 야간</v>
      </c>
      <c r="G14" s="62"/>
      <c r="H14" s="62"/>
      <c r="I14" s="64"/>
      <c r="J14" s="71"/>
      <c r="K14" s="72"/>
      <c r="L14" s="70"/>
      <c r="M14" s="72"/>
      <c r="N14" s="72"/>
      <c r="O14" s="71"/>
      <c r="P14" s="274"/>
      <c r="Q14" s="275"/>
      <c r="R14" s="67"/>
      <c r="S14" s="67"/>
      <c r="T14" s="68"/>
    </row>
    <row r="15" spans="2:20" s="243" customFormat="1" ht="30" customHeight="1">
      <c r="B15" s="15"/>
      <c r="C15" s="59"/>
      <c r="D15" s="59"/>
      <c r="F15" s="262" t="str">
        <f>"절삭(T=2.5cm), A="&amp;내역서!D36&amp;"㎡, 야간"</f>
        <v>절삭(T=2.5cm), A=784㎡, 야간</v>
      </c>
      <c r="G15" s="62"/>
      <c r="H15" s="62"/>
      <c r="I15" s="64"/>
      <c r="J15" s="71"/>
      <c r="K15" s="72"/>
      <c r="L15" s="260"/>
      <c r="M15" s="72"/>
      <c r="N15" s="72"/>
      <c r="O15" s="71"/>
      <c r="P15" s="258"/>
      <c r="Q15" s="259"/>
      <c r="R15" s="67"/>
      <c r="S15" s="67"/>
      <c r="T15" s="68"/>
    </row>
    <row r="16" spans="2:20" ht="30" customHeight="1">
      <c r="B16" s="15"/>
      <c r="C16" s="16"/>
      <c r="D16" s="16"/>
      <c r="F16" s="61"/>
      <c r="G16" s="16"/>
      <c r="H16" s="16"/>
      <c r="I16" s="59"/>
      <c r="J16" s="59"/>
      <c r="K16" s="69"/>
      <c r="L16" s="70"/>
      <c r="M16" s="276"/>
      <c r="N16" s="276"/>
      <c r="O16" s="73"/>
      <c r="P16" s="74"/>
      <c r="Q16" s="74"/>
      <c r="R16" s="75"/>
      <c r="S16" s="75"/>
      <c r="T16" s="76"/>
    </row>
    <row r="17" spans="2:20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276"/>
      <c r="N17" s="276"/>
      <c r="O17" s="73"/>
      <c r="P17" s="277"/>
      <c r="Q17" s="277"/>
      <c r="R17" s="77"/>
      <c r="S17" s="75"/>
      <c r="T17" s="76"/>
    </row>
    <row r="18" spans="2:20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76"/>
      <c r="N18" s="276"/>
      <c r="O18" s="73"/>
      <c r="P18" s="277"/>
      <c r="Q18" s="277"/>
      <c r="R18" s="77"/>
      <c r="S18" s="75"/>
      <c r="T18" s="76"/>
    </row>
    <row r="19" spans="2:20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70"/>
      <c r="L19" s="270"/>
      <c r="M19" s="270"/>
      <c r="N19" s="270"/>
      <c r="O19" s="271"/>
      <c r="P19" s="271"/>
      <c r="Q19" s="271"/>
      <c r="R19" s="75"/>
      <c r="S19" s="75"/>
      <c r="T19" s="76"/>
    </row>
    <row r="20" spans="2:20" ht="35.1" customHeight="1">
      <c r="B20" s="15"/>
      <c r="C20" s="267" t="s">
        <v>60</v>
      </c>
      <c r="D20" s="267"/>
      <c r="E20" s="267"/>
      <c r="F20" s="268">
        <f>공사원가계산서!F33</f>
        <v>0</v>
      </c>
      <c r="G20" s="268"/>
      <c r="H20" s="268"/>
      <c r="I20" s="268"/>
      <c r="J20" s="269" t="str">
        <f>"(금"&amp;NUMBERSTRING(F20,1)&amp;"원)"</f>
        <v>(금영원)</v>
      </c>
      <c r="K20" s="269"/>
      <c r="L20" s="269"/>
      <c r="M20" s="269"/>
      <c r="N20" s="269"/>
      <c r="O20" s="269"/>
      <c r="P20" s="269"/>
      <c r="Q20" s="269"/>
      <c r="R20" s="80"/>
      <c r="S20" s="80"/>
      <c r="T20" s="21"/>
    </row>
    <row r="21" spans="2:20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</row>
    <row r="22" spans="2:20" ht="35.1" customHeight="1">
      <c r="B22" s="84"/>
      <c r="C22" s="62"/>
      <c r="D22" s="62"/>
      <c r="E22" s="62"/>
      <c r="F22" s="265" t="s">
        <v>61</v>
      </c>
      <c r="G22" s="265"/>
      <c r="H22" s="265"/>
      <c r="I22" s="266">
        <f>공사원가계산서!F30</f>
        <v>0</v>
      </c>
      <c r="J22" s="266"/>
      <c r="K22" s="266"/>
      <c r="L22" s="266"/>
      <c r="M22" s="266"/>
      <c r="N22" s="266"/>
      <c r="O22" s="266"/>
      <c r="P22" s="266"/>
      <c r="Q22" s="266"/>
      <c r="R22" s="85"/>
      <c r="S22" s="86"/>
      <c r="T22" s="87"/>
    </row>
    <row r="23" spans="2:20" ht="34.5" customHeight="1">
      <c r="B23" s="88"/>
      <c r="C23" s="89"/>
      <c r="D23" s="89"/>
      <c r="E23" s="89"/>
      <c r="F23" s="265" t="s">
        <v>62</v>
      </c>
      <c r="G23" s="265"/>
      <c r="H23" s="265"/>
      <c r="I23" s="266">
        <f>공사원가계산서!F31</f>
        <v>0</v>
      </c>
      <c r="J23" s="266"/>
      <c r="K23" s="266"/>
      <c r="L23" s="266"/>
      <c r="M23" s="266"/>
      <c r="N23" s="266"/>
      <c r="O23" s="266"/>
      <c r="P23" s="266"/>
      <c r="Q23" s="266"/>
      <c r="R23" s="48"/>
      <c r="S23" s="90"/>
      <c r="T23" s="91"/>
    </row>
    <row r="24" spans="2:20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</row>
  </sheetData>
  <mergeCells count="25"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F23:H23"/>
    <mergeCell ref="I23:M23"/>
    <mergeCell ref="N23:Q23"/>
    <mergeCell ref="C20:E20"/>
    <mergeCell ref="F22:H22"/>
    <mergeCell ref="I22:M22"/>
    <mergeCell ref="N22:Q22"/>
    <mergeCell ref="F20:I20"/>
    <mergeCell ref="J20:Q20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"/>
  <sheetViews>
    <sheetView view="pageBreakPreview" zoomScale="85" zoomScaleSheetLayoutView="85" workbookViewId="0">
      <selection activeCell="P6" sqref="P6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3" customFormat="1" ht="30.75" customHeight="1" thickBot="1">
      <c r="A1" s="290" t="s">
        <v>261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s="239" customFormat="1" ht="20.100000000000001" customHeight="1">
      <c r="A2" s="291" t="s">
        <v>262</v>
      </c>
      <c r="B2" s="292"/>
      <c r="C2" s="293" t="s">
        <v>278</v>
      </c>
      <c r="D2" s="294"/>
      <c r="E2" s="294"/>
      <c r="F2" s="294"/>
      <c r="G2" s="294"/>
      <c r="H2" s="294"/>
      <c r="I2" s="294"/>
      <c r="J2" s="295"/>
    </row>
    <row r="3" spans="1:10" s="243" customFormat="1" ht="12" customHeight="1">
      <c r="A3" s="232"/>
      <c r="B3" s="253"/>
      <c r="C3" s="238"/>
      <c r="D3" s="238"/>
      <c r="E3" s="238"/>
      <c r="F3" s="238"/>
      <c r="G3" s="238"/>
      <c r="H3" s="238"/>
      <c r="I3" s="238"/>
      <c r="J3" s="233"/>
    </row>
    <row r="4" spans="1:10" s="243" customFormat="1" ht="57" customHeight="1">
      <c r="A4" s="232"/>
      <c r="B4" s="296"/>
      <c r="C4" s="296"/>
      <c r="D4" s="296"/>
      <c r="E4" s="296"/>
      <c r="F4" s="296"/>
      <c r="G4" s="296"/>
      <c r="H4" s="296"/>
      <c r="I4" s="296"/>
      <c r="J4" s="233"/>
    </row>
    <row r="5" spans="1:10" s="243" customFormat="1" ht="57" customHeight="1">
      <c r="A5" s="232"/>
      <c r="B5" s="296"/>
      <c r="C5" s="296"/>
      <c r="D5" s="296"/>
      <c r="E5" s="296"/>
      <c r="F5" s="296"/>
      <c r="G5" s="296"/>
      <c r="H5" s="296"/>
      <c r="I5" s="296"/>
      <c r="J5" s="233"/>
    </row>
    <row r="6" spans="1:10" s="243" customFormat="1" ht="57" customHeight="1">
      <c r="A6" s="232"/>
      <c r="B6" s="296"/>
      <c r="C6" s="296"/>
      <c r="D6" s="296"/>
      <c r="E6" s="296"/>
      <c r="F6" s="296"/>
      <c r="G6" s="296"/>
      <c r="H6" s="296"/>
      <c r="I6" s="296"/>
      <c r="J6" s="233"/>
    </row>
    <row r="7" spans="1:10" s="243" customFormat="1" ht="57" customHeight="1">
      <c r="A7" s="232"/>
      <c r="B7" s="296"/>
      <c r="C7" s="296"/>
      <c r="D7" s="296"/>
      <c r="E7" s="296"/>
      <c r="F7" s="296"/>
      <c r="G7" s="296"/>
      <c r="H7" s="296"/>
      <c r="I7" s="296"/>
      <c r="J7" s="233"/>
    </row>
    <row r="8" spans="1:10" s="243" customFormat="1" ht="57" customHeight="1">
      <c r="A8" s="232"/>
      <c r="B8" s="296"/>
      <c r="C8" s="296"/>
      <c r="D8" s="296"/>
      <c r="E8" s="296"/>
      <c r="F8" s="296"/>
      <c r="G8" s="296"/>
      <c r="H8" s="296"/>
      <c r="I8" s="296"/>
      <c r="J8" s="233"/>
    </row>
    <row r="9" spans="1:10" s="243" customFormat="1" ht="57" customHeight="1">
      <c r="A9" s="232"/>
      <c r="B9" s="296"/>
      <c r="C9" s="296"/>
      <c r="D9" s="296"/>
      <c r="E9" s="296"/>
      <c r="F9" s="296"/>
      <c r="G9" s="296"/>
      <c r="H9" s="296"/>
      <c r="I9" s="296"/>
      <c r="J9" s="233"/>
    </row>
    <row r="10" spans="1:10" s="243" customFormat="1" ht="57" customHeight="1">
      <c r="A10" s="232"/>
      <c r="B10" s="296"/>
      <c r="C10" s="296"/>
      <c r="D10" s="296"/>
      <c r="E10" s="296"/>
      <c r="F10" s="296"/>
      <c r="G10" s="296"/>
      <c r="H10" s="296"/>
      <c r="I10" s="296"/>
      <c r="J10" s="233"/>
    </row>
    <row r="11" spans="1:10" s="243" customFormat="1" ht="57" customHeight="1">
      <c r="A11" s="232"/>
      <c r="B11" s="296"/>
      <c r="C11" s="296"/>
      <c r="D11" s="296"/>
      <c r="E11" s="296"/>
      <c r="F11" s="296"/>
      <c r="G11" s="296"/>
      <c r="H11" s="296"/>
      <c r="I11" s="296"/>
      <c r="J11" s="233"/>
    </row>
    <row r="12" spans="1:10" s="243" customFormat="1" ht="12" customHeight="1" thickBot="1">
      <c r="A12" s="234"/>
      <c r="B12" s="235"/>
      <c r="C12" s="235"/>
      <c r="D12" s="235"/>
      <c r="E12" s="235"/>
      <c r="F12" s="235"/>
      <c r="G12" s="235"/>
      <c r="H12" s="235"/>
      <c r="I12" s="235"/>
      <c r="J12" s="236"/>
    </row>
    <row r="13" spans="1:10">
      <c r="A13" s="237"/>
      <c r="B13" s="237"/>
      <c r="C13" s="237"/>
      <c r="D13" s="237"/>
      <c r="E13" s="237"/>
      <c r="F13" s="237"/>
      <c r="G13" s="237"/>
      <c r="H13" s="237"/>
      <c r="I13" s="237"/>
      <c r="J13" s="237"/>
    </row>
  </sheetData>
  <mergeCells count="4">
    <mergeCell ref="A1:J1"/>
    <mergeCell ref="A2:B2"/>
    <mergeCell ref="C2:J2"/>
    <mergeCell ref="B4:I11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H34"/>
  <sheetViews>
    <sheetView view="pageBreakPreview" topLeftCell="A10" zoomScale="115" zoomScaleSheetLayoutView="115" workbookViewId="0">
      <selection activeCell="J30" sqref="J30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38" bestFit="1" customWidth="1"/>
    <col min="7" max="7" width="5.33203125" style="116" bestFit="1" customWidth="1"/>
    <col min="8" max="8" width="27.6640625" style="103" customWidth="1"/>
    <col min="9" max="254" width="8.88671875" style="103"/>
    <col min="255" max="255" width="0.5546875" style="103" customWidth="1"/>
    <col min="256" max="257" width="2.109375" style="103" customWidth="1"/>
    <col min="258" max="258" width="15" style="103" customWidth="1"/>
    <col min="259" max="259" width="3.6640625" style="103" customWidth="1"/>
    <col min="260" max="260" width="12" style="103" customWidth="1"/>
    <col min="261" max="261" width="4.21875" style="103" customWidth="1"/>
    <col min="262" max="262" width="27.6640625" style="103" customWidth="1"/>
    <col min="263" max="510" width="8.88671875" style="103"/>
    <col min="511" max="511" width="0.5546875" style="103" customWidth="1"/>
    <col min="512" max="513" width="2.109375" style="103" customWidth="1"/>
    <col min="514" max="514" width="15" style="103" customWidth="1"/>
    <col min="515" max="515" width="3.6640625" style="103" customWidth="1"/>
    <col min="516" max="516" width="12" style="103" customWidth="1"/>
    <col min="517" max="517" width="4.21875" style="103" customWidth="1"/>
    <col min="518" max="518" width="27.6640625" style="103" customWidth="1"/>
    <col min="519" max="766" width="8.88671875" style="103"/>
    <col min="767" max="767" width="0.5546875" style="103" customWidth="1"/>
    <col min="768" max="769" width="2.109375" style="103" customWidth="1"/>
    <col min="770" max="770" width="15" style="103" customWidth="1"/>
    <col min="771" max="771" width="3.6640625" style="103" customWidth="1"/>
    <col min="772" max="772" width="12" style="103" customWidth="1"/>
    <col min="773" max="773" width="4.21875" style="103" customWidth="1"/>
    <col min="774" max="774" width="27.6640625" style="103" customWidth="1"/>
    <col min="775" max="1022" width="8.88671875" style="103"/>
    <col min="1023" max="1023" width="0.5546875" style="103" customWidth="1"/>
    <col min="1024" max="1025" width="2.109375" style="103" customWidth="1"/>
    <col min="1026" max="1026" width="15" style="103" customWidth="1"/>
    <col min="1027" max="1027" width="3.6640625" style="103" customWidth="1"/>
    <col min="1028" max="1028" width="12" style="103" customWidth="1"/>
    <col min="1029" max="1029" width="4.21875" style="103" customWidth="1"/>
    <col min="1030" max="1030" width="27.6640625" style="103" customWidth="1"/>
    <col min="1031" max="1278" width="8.88671875" style="103"/>
    <col min="1279" max="1279" width="0.5546875" style="103" customWidth="1"/>
    <col min="1280" max="1281" width="2.109375" style="103" customWidth="1"/>
    <col min="1282" max="1282" width="15" style="103" customWidth="1"/>
    <col min="1283" max="1283" width="3.6640625" style="103" customWidth="1"/>
    <col min="1284" max="1284" width="12" style="103" customWidth="1"/>
    <col min="1285" max="1285" width="4.21875" style="103" customWidth="1"/>
    <col min="1286" max="1286" width="27.6640625" style="103" customWidth="1"/>
    <col min="1287" max="1534" width="8.88671875" style="103"/>
    <col min="1535" max="1535" width="0.5546875" style="103" customWidth="1"/>
    <col min="1536" max="1537" width="2.109375" style="103" customWidth="1"/>
    <col min="1538" max="1538" width="15" style="103" customWidth="1"/>
    <col min="1539" max="1539" width="3.6640625" style="103" customWidth="1"/>
    <col min="1540" max="1540" width="12" style="103" customWidth="1"/>
    <col min="1541" max="1541" width="4.21875" style="103" customWidth="1"/>
    <col min="1542" max="1542" width="27.6640625" style="103" customWidth="1"/>
    <col min="1543" max="1790" width="8.88671875" style="103"/>
    <col min="1791" max="1791" width="0.5546875" style="103" customWidth="1"/>
    <col min="1792" max="1793" width="2.109375" style="103" customWidth="1"/>
    <col min="1794" max="1794" width="15" style="103" customWidth="1"/>
    <col min="1795" max="1795" width="3.6640625" style="103" customWidth="1"/>
    <col min="1796" max="1796" width="12" style="103" customWidth="1"/>
    <col min="1797" max="1797" width="4.21875" style="103" customWidth="1"/>
    <col min="1798" max="1798" width="27.6640625" style="103" customWidth="1"/>
    <col min="1799" max="2046" width="8.88671875" style="103"/>
    <col min="2047" max="2047" width="0.5546875" style="103" customWidth="1"/>
    <col min="2048" max="2049" width="2.109375" style="103" customWidth="1"/>
    <col min="2050" max="2050" width="15" style="103" customWidth="1"/>
    <col min="2051" max="2051" width="3.6640625" style="103" customWidth="1"/>
    <col min="2052" max="2052" width="12" style="103" customWidth="1"/>
    <col min="2053" max="2053" width="4.21875" style="103" customWidth="1"/>
    <col min="2054" max="2054" width="27.6640625" style="103" customWidth="1"/>
    <col min="2055" max="2302" width="8.88671875" style="103"/>
    <col min="2303" max="2303" width="0.5546875" style="103" customWidth="1"/>
    <col min="2304" max="2305" width="2.109375" style="103" customWidth="1"/>
    <col min="2306" max="2306" width="15" style="103" customWidth="1"/>
    <col min="2307" max="2307" width="3.6640625" style="103" customWidth="1"/>
    <col min="2308" max="2308" width="12" style="103" customWidth="1"/>
    <col min="2309" max="2309" width="4.21875" style="103" customWidth="1"/>
    <col min="2310" max="2310" width="27.6640625" style="103" customWidth="1"/>
    <col min="2311" max="2558" width="8.88671875" style="103"/>
    <col min="2559" max="2559" width="0.5546875" style="103" customWidth="1"/>
    <col min="2560" max="2561" width="2.109375" style="103" customWidth="1"/>
    <col min="2562" max="2562" width="15" style="103" customWidth="1"/>
    <col min="2563" max="2563" width="3.6640625" style="103" customWidth="1"/>
    <col min="2564" max="2564" width="12" style="103" customWidth="1"/>
    <col min="2565" max="2565" width="4.21875" style="103" customWidth="1"/>
    <col min="2566" max="2566" width="27.6640625" style="103" customWidth="1"/>
    <col min="2567" max="2814" width="8.88671875" style="103"/>
    <col min="2815" max="2815" width="0.5546875" style="103" customWidth="1"/>
    <col min="2816" max="2817" width="2.109375" style="103" customWidth="1"/>
    <col min="2818" max="2818" width="15" style="103" customWidth="1"/>
    <col min="2819" max="2819" width="3.6640625" style="103" customWidth="1"/>
    <col min="2820" max="2820" width="12" style="103" customWidth="1"/>
    <col min="2821" max="2821" width="4.21875" style="103" customWidth="1"/>
    <col min="2822" max="2822" width="27.6640625" style="103" customWidth="1"/>
    <col min="2823" max="3070" width="8.88671875" style="103"/>
    <col min="3071" max="3071" width="0.5546875" style="103" customWidth="1"/>
    <col min="3072" max="3073" width="2.109375" style="103" customWidth="1"/>
    <col min="3074" max="3074" width="15" style="103" customWidth="1"/>
    <col min="3075" max="3075" width="3.6640625" style="103" customWidth="1"/>
    <col min="3076" max="3076" width="12" style="103" customWidth="1"/>
    <col min="3077" max="3077" width="4.21875" style="103" customWidth="1"/>
    <col min="3078" max="3078" width="27.6640625" style="103" customWidth="1"/>
    <col min="3079" max="3326" width="8.88671875" style="103"/>
    <col min="3327" max="3327" width="0.5546875" style="103" customWidth="1"/>
    <col min="3328" max="3329" width="2.109375" style="103" customWidth="1"/>
    <col min="3330" max="3330" width="15" style="103" customWidth="1"/>
    <col min="3331" max="3331" width="3.6640625" style="103" customWidth="1"/>
    <col min="3332" max="3332" width="12" style="103" customWidth="1"/>
    <col min="3333" max="3333" width="4.21875" style="103" customWidth="1"/>
    <col min="3334" max="3334" width="27.6640625" style="103" customWidth="1"/>
    <col min="3335" max="3582" width="8.88671875" style="103"/>
    <col min="3583" max="3583" width="0.5546875" style="103" customWidth="1"/>
    <col min="3584" max="3585" width="2.109375" style="103" customWidth="1"/>
    <col min="3586" max="3586" width="15" style="103" customWidth="1"/>
    <col min="3587" max="3587" width="3.6640625" style="103" customWidth="1"/>
    <col min="3588" max="3588" width="12" style="103" customWidth="1"/>
    <col min="3589" max="3589" width="4.21875" style="103" customWidth="1"/>
    <col min="3590" max="3590" width="27.6640625" style="103" customWidth="1"/>
    <col min="3591" max="3838" width="8.88671875" style="103"/>
    <col min="3839" max="3839" width="0.5546875" style="103" customWidth="1"/>
    <col min="3840" max="3841" width="2.109375" style="103" customWidth="1"/>
    <col min="3842" max="3842" width="15" style="103" customWidth="1"/>
    <col min="3843" max="3843" width="3.6640625" style="103" customWidth="1"/>
    <col min="3844" max="3844" width="12" style="103" customWidth="1"/>
    <col min="3845" max="3845" width="4.21875" style="103" customWidth="1"/>
    <col min="3846" max="3846" width="27.6640625" style="103" customWidth="1"/>
    <col min="3847" max="4094" width="8.88671875" style="103"/>
    <col min="4095" max="4095" width="0.5546875" style="103" customWidth="1"/>
    <col min="4096" max="4097" width="2.109375" style="103" customWidth="1"/>
    <col min="4098" max="4098" width="15" style="103" customWidth="1"/>
    <col min="4099" max="4099" width="3.6640625" style="103" customWidth="1"/>
    <col min="4100" max="4100" width="12" style="103" customWidth="1"/>
    <col min="4101" max="4101" width="4.21875" style="103" customWidth="1"/>
    <col min="4102" max="4102" width="27.6640625" style="103" customWidth="1"/>
    <col min="4103" max="4350" width="8.88671875" style="103"/>
    <col min="4351" max="4351" width="0.5546875" style="103" customWidth="1"/>
    <col min="4352" max="4353" width="2.109375" style="103" customWidth="1"/>
    <col min="4354" max="4354" width="15" style="103" customWidth="1"/>
    <col min="4355" max="4355" width="3.6640625" style="103" customWidth="1"/>
    <col min="4356" max="4356" width="12" style="103" customWidth="1"/>
    <col min="4357" max="4357" width="4.21875" style="103" customWidth="1"/>
    <col min="4358" max="4358" width="27.6640625" style="103" customWidth="1"/>
    <col min="4359" max="4606" width="8.88671875" style="103"/>
    <col min="4607" max="4607" width="0.5546875" style="103" customWidth="1"/>
    <col min="4608" max="4609" width="2.109375" style="103" customWidth="1"/>
    <col min="4610" max="4610" width="15" style="103" customWidth="1"/>
    <col min="4611" max="4611" width="3.6640625" style="103" customWidth="1"/>
    <col min="4612" max="4612" width="12" style="103" customWidth="1"/>
    <col min="4613" max="4613" width="4.21875" style="103" customWidth="1"/>
    <col min="4614" max="4614" width="27.6640625" style="103" customWidth="1"/>
    <col min="4615" max="4862" width="8.88671875" style="103"/>
    <col min="4863" max="4863" width="0.5546875" style="103" customWidth="1"/>
    <col min="4864" max="4865" width="2.109375" style="103" customWidth="1"/>
    <col min="4866" max="4866" width="15" style="103" customWidth="1"/>
    <col min="4867" max="4867" width="3.6640625" style="103" customWidth="1"/>
    <col min="4868" max="4868" width="12" style="103" customWidth="1"/>
    <col min="4869" max="4869" width="4.21875" style="103" customWidth="1"/>
    <col min="4870" max="4870" width="27.6640625" style="103" customWidth="1"/>
    <col min="4871" max="5118" width="8.88671875" style="103"/>
    <col min="5119" max="5119" width="0.5546875" style="103" customWidth="1"/>
    <col min="5120" max="5121" width="2.109375" style="103" customWidth="1"/>
    <col min="5122" max="5122" width="15" style="103" customWidth="1"/>
    <col min="5123" max="5123" width="3.6640625" style="103" customWidth="1"/>
    <col min="5124" max="5124" width="12" style="103" customWidth="1"/>
    <col min="5125" max="5125" width="4.21875" style="103" customWidth="1"/>
    <col min="5126" max="5126" width="27.6640625" style="103" customWidth="1"/>
    <col min="5127" max="5374" width="8.88671875" style="103"/>
    <col min="5375" max="5375" width="0.5546875" style="103" customWidth="1"/>
    <col min="5376" max="5377" width="2.109375" style="103" customWidth="1"/>
    <col min="5378" max="5378" width="15" style="103" customWidth="1"/>
    <col min="5379" max="5379" width="3.6640625" style="103" customWidth="1"/>
    <col min="5380" max="5380" width="12" style="103" customWidth="1"/>
    <col min="5381" max="5381" width="4.21875" style="103" customWidth="1"/>
    <col min="5382" max="5382" width="27.6640625" style="103" customWidth="1"/>
    <col min="5383" max="5630" width="8.88671875" style="103"/>
    <col min="5631" max="5631" width="0.5546875" style="103" customWidth="1"/>
    <col min="5632" max="5633" width="2.109375" style="103" customWidth="1"/>
    <col min="5634" max="5634" width="15" style="103" customWidth="1"/>
    <col min="5635" max="5635" width="3.6640625" style="103" customWidth="1"/>
    <col min="5636" max="5636" width="12" style="103" customWidth="1"/>
    <col min="5637" max="5637" width="4.21875" style="103" customWidth="1"/>
    <col min="5638" max="5638" width="27.6640625" style="103" customWidth="1"/>
    <col min="5639" max="5886" width="8.88671875" style="103"/>
    <col min="5887" max="5887" width="0.5546875" style="103" customWidth="1"/>
    <col min="5888" max="5889" width="2.109375" style="103" customWidth="1"/>
    <col min="5890" max="5890" width="15" style="103" customWidth="1"/>
    <col min="5891" max="5891" width="3.6640625" style="103" customWidth="1"/>
    <col min="5892" max="5892" width="12" style="103" customWidth="1"/>
    <col min="5893" max="5893" width="4.21875" style="103" customWidth="1"/>
    <col min="5894" max="5894" width="27.6640625" style="103" customWidth="1"/>
    <col min="5895" max="6142" width="8.88671875" style="103"/>
    <col min="6143" max="6143" width="0.5546875" style="103" customWidth="1"/>
    <col min="6144" max="6145" width="2.109375" style="103" customWidth="1"/>
    <col min="6146" max="6146" width="15" style="103" customWidth="1"/>
    <col min="6147" max="6147" width="3.6640625" style="103" customWidth="1"/>
    <col min="6148" max="6148" width="12" style="103" customWidth="1"/>
    <col min="6149" max="6149" width="4.21875" style="103" customWidth="1"/>
    <col min="6150" max="6150" width="27.6640625" style="103" customWidth="1"/>
    <col min="6151" max="6398" width="8.88671875" style="103"/>
    <col min="6399" max="6399" width="0.5546875" style="103" customWidth="1"/>
    <col min="6400" max="6401" width="2.109375" style="103" customWidth="1"/>
    <col min="6402" max="6402" width="15" style="103" customWidth="1"/>
    <col min="6403" max="6403" width="3.6640625" style="103" customWidth="1"/>
    <col min="6404" max="6404" width="12" style="103" customWidth="1"/>
    <col min="6405" max="6405" width="4.21875" style="103" customWidth="1"/>
    <col min="6406" max="6406" width="27.6640625" style="103" customWidth="1"/>
    <col min="6407" max="6654" width="8.88671875" style="103"/>
    <col min="6655" max="6655" width="0.5546875" style="103" customWidth="1"/>
    <col min="6656" max="6657" width="2.109375" style="103" customWidth="1"/>
    <col min="6658" max="6658" width="15" style="103" customWidth="1"/>
    <col min="6659" max="6659" width="3.6640625" style="103" customWidth="1"/>
    <col min="6660" max="6660" width="12" style="103" customWidth="1"/>
    <col min="6661" max="6661" width="4.21875" style="103" customWidth="1"/>
    <col min="6662" max="6662" width="27.6640625" style="103" customWidth="1"/>
    <col min="6663" max="6910" width="8.88671875" style="103"/>
    <col min="6911" max="6911" width="0.5546875" style="103" customWidth="1"/>
    <col min="6912" max="6913" width="2.109375" style="103" customWidth="1"/>
    <col min="6914" max="6914" width="15" style="103" customWidth="1"/>
    <col min="6915" max="6915" width="3.6640625" style="103" customWidth="1"/>
    <col min="6916" max="6916" width="12" style="103" customWidth="1"/>
    <col min="6917" max="6917" width="4.21875" style="103" customWidth="1"/>
    <col min="6918" max="6918" width="27.6640625" style="103" customWidth="1"/>
    <col min="6919" max="7166" width="8.88671875" style="103"/>
    <col min="7167" max="7167" width="0.5546875" style="103" customWidth="1"/>
    <col min="7168" max="7169" width="2.109375" style="103" customWidth="1"/>
    <col min="7170" max="7170" width="15" style="103" customWidth="1"/>
    <col min="7171" max="7171" width="3.6640625" style="103" customWidth="1"/>
    <col min="7172" max="7172" width="12" style="103" customWidth="1"/>
    <col min="7173" max="7173" width="4.21875" style="103" customWidth="1"/>
    <col min="7174" max="7174" width="27.6640625" style="103" customWidth="1"/>
    <col min="7175" max="7422" width="8.88671875" style="103"/>
    <col min="7423" max="7423" width="0.5546875" style="103" customWidth="1"/>
    <col min="7424" max="7425" width="2.109375" style="103" customWidth="1"/>
    <col min="7426" max="7426" width="15" style="103" customWidth="1"/>
    <col min="7427" max="7427" width="3.6640625" style="103" customWidth="1"/>
    <col min="7428" max="7428" width="12" style="103" customWidth="1"/>
    <col min="7429" max="7429" width="4.21875" style="103" customWidth="1"/>
    <col min="7430" max="7430" width="27.6640625" style="103" customWidth="1"/>
    <col min="7431" max="7678" width="8.88671875" style="103"/>
    <col min="7679" max="7679" width="0.5546875" style="103" customWidth="1"/>
    <col min="7680" max="7681" width="2.109375" style="103" customWidth="1"/>
    <col min="7682" max="7682" width="15" style="103" customWidth="1"/>
    <col min="7683" max="7683" width="3.6640625" style="103" customWidth="1"/>
    <col min="7684" max="7684" width="12" style="103" customWidth="1"/>
    <col min="7685" max="7685" width="4.21875" style="103" customWidth="1"/>
    <col min="7686" max="7686" width="27.6640625" style="103" customWidth="1"/>
    <col min="7687" max="7934" width="8.88671875" style="103"/>
    <col min="7935" max="7935" width="0.5546875" style="103" customWidth="1"/>
    <col min="7936" max="7937" width="2.109375" style="103" customWidth="1"/>
    <col min="7938" max="7938" width="15" style="103" customWidth="1"/>
    <col min="7939" max="7939" width="3.6640625" style="103" customWidth="1"/>
    <col min="7940" max="7940" width="12" style="103" customWidth="1"/>
    <col min="7941" max="7941" width="4.21875" style="103" customWidth="1"/>
    <col min="7942" max="7942" width="27.6640625" style="103" customWidth="1"/>
    <col min="7943" max="8190" width="8.88671875" style="103"/>
    <col min="8191" max="8191" width="0.5546875" style="103" customWidth="1"/>
    <col min="8192" max="8193" width="2.109375" style="103" customWidth="1"/>
    <col min="8194" max="8194" width="15" style="103" customWidth="1"/>
    <col min="8195" max="8195" width="3.6640625" style="103" customWidth="1"/>
    <col min="8196" max="8196" width="12" style="103" customWidth="1"/>
    <col min="8197" max="8197" width="4.21875" style="103" customWidth="1"/>
    <col min="8198" max="8198" width="27.6640625" style="103" customWidth="1"/>
    <col min="8199" max="8446" width="8.88671875" style="103"/>
    <col min="8447" max="8447" width="0.5546875" style="103" customWidth="1"/>
    <col min="8448" max="8449" width="2.109375" style="103" customWidth="1"/>
    <col min="8450" max="8450" width="15" style="103" customWidth="1"/>
    <col min="8451" max="8451" width="3.6640625" style="103" customWidth="1"/>
    <col min="8452" max="8452" width="12" style="103" customWidth="1"/>
    <col min="8453" max="8453" width="4.21875" style="103" customWidth="1"/>
    <col min="8454" max="8454" width="27.6640625" style="103" customWidth="1"/>
    <col min="8455" max="8702" width="8.88671875" style="103"/>
    <col min="8703" max="8703" width="0.5546875" style="103" customWidth="1"/>
    <col min="8704" max="8705" width="2.109375" style="103" customWidth="1"/>
    <col min="8706" max="8706" width="15" style="103" customWidth="1"/>
    <col min="8707" max="8707" width="3.6640625" style="103" customWidth="1"/>
    <col min="8708" max="8708" width="12" style="103" customWidth="1"/>
    <col min="8709" max="8709" width="4.21875" style="103" customWidth="1"/>
    <col min="8710" max="8710" width="27.6640625" style="103" customWidth="1"/>
    <col min="8711" max="8958" width="8.88671875" style="103"/>
    <col min="8959" max="8959" width="0.5546875" style="103" customWidth="1"/>
    <col min="8960" max="8961" width="2.109375" style="103" customWidth="1"/>
    <col min="8962" max="8962" width="15" style="103" customWidth="1"/>
    <col min="8963" max="8963" width="3.6640625" style="103" customWidth="1"/>
    <col min="8964" max="8964" width="12" style="103" customWidth="1"/>
    <col min="8965" max="8965" width="4.21875" style="103" customWidth="1"/>
    <col min="8966" max="8966" width="27.6640625" style="103" customWidth="1"/>
    <col min="8967" max="9214" width="8.88671875" style="103"/>
    <col min="9215" max="9215" width="0.5546875" style="103" customWidth="1"/>
    <col min="9216" max="9217" width="2.109375" style="103" customWidth="1"/>
    <col min="9218" max="9218" width="15" style="103" customWidth="1"/>
    <col min="9219" max="9219" width="3.6640625" style="103" customWidth="1"/>
    <col min="9220" max="9220" width="12" style="103" customWidth="1"/>
    <col min="9221" max="9221" width="4.21875" style="103" customWidth="1"/>
    <col min="9222" max="9222" width="27.6640625" style="103" customWidth="1"/>
    <col min="9223" max="9470" width="8.88671875" style="103"/>
    <col min="9471" max="9471" width="0.5546875" style="103" customWidth="1"/>
    <col min="9472" max="9473" width="2.109375" style="103" customWidth="1"/>
    <col min="9474" max="9474" width="15" style="103" customWidth="1"/>
    <col min="9475" max="9475" width="3.6640625" style="103" customWidth="1"/>
    <col min="9476" max="9476" width="12" style="103" customWidth="1"/>
    <col min="9477" max="9477" width="4.21875" style="103" customWidth="1"/>
    <col min="9478" max="9478" width="27.6640625" style="103" customWidth="1"/>
    <col min="9479" max="9726" width="8.88671875" style="103"/>
    <col min="9727" max="9727" width="0.5546875" style="103" customWidth="1"/>
    <col min="9728" max="9729" width="2.109375" style="103" customWidth="1"/>
    <col min="9730" max="9730" width="15" style="103" customWidth="1"/>
    <col min="9731" max="9731" width="3.6640625" style="103" customWidth="1"/>
    <col min="9732" max="9732" width="12" style="103" customWidth="1"/>
    <col min="9733" max="9733" width="4.21875" style="103" customWidth="1"/>
    <col min="9734" max="9734" width="27.6640625" style="103" customWidth="1"/>
    <col min="9735" max="9982" width="8.88671875" style="103"/>
    <col min="9983" max="9983" width="0.5546875" style="103" customWidth="1"/>
    <col min="9984" max="9985" width="2.109375" style="103" customWidth="1"/>
    <col min="9986" max="9986" width="15" style="103" customWidth="1"/>
    <col min="9987" max="9987" width="3.6640625" style="103" customWidth="1"/>
    <col min="9988" max="9988" width="12" style="103" customWidth="1"/>
    <col min="9989" max="9989" width="4.21875" style="103" customWidth="1"/>
    <col min="9990" max="9990" width="27.6640625" style="103" customWidth="1"/>
    <col min="9991" max="10238" width="8.88671875" style="103"/>
    <col min="10239" max="10239" width="0.5546875" style="103" customWidth="1"/>
    <col min="10240" max="10241" width="2.109375" style="103" customWidth="1"/>
    <col min="10242" max="10242" width="15" style="103" customWidth="1"/>
    <col min="10243" max="10243" width="3.6640625" style="103" customWidth="1"/>
    <col min="10244" max="10244" width="12" style="103" customWidth="1"/>
    <col min="10245" max="10245" width="4.21875" style="103" customWidth="1"/>
    <col min="10246" max="10246" width="27.6640625" style="103" customWidth="1"/>
    <col min="10247" max="10494" width="8.88671875" style="103"/>
    <col min="10495" max="10495" width="0.5546875" style="103" customWidth="1"/>
    <col min="10496" max="10497" width="2.109375" style="103" customWidth="1"/>
    <col min="10498" max="10498" width="15" style="103" customWidth="1"/>
    <col min="10499" max="10499" width="3.6640625" style="103" customWidth="1"/>
    <col min="10500" max="10500" width="12" style="103" customWidth="1"/>
    <col min="10501" max="10501" width="4.21875" style="103" customWidth="1"/>
    <col min="10502" max="10502" width="27.6640625" style="103" customWidth="1"/>
    <col min="10503" max="10750" width="8.88671875" style="103"/>
    <col min="10751" max="10751" width="0.5546875" style="103" customWidth="1"/>
    <col min="10752" max="10753" width="2.109375" style="103" customWidth="1"/>
    <col min="10754" max="10754" width="15" style="103" customWidth="1"/>
    <col min="10755" max="10755" width="3.6640625" style="103" customWidth="1"/>
    <col min="10756" max="10756" width="12" style="103" customWidth="1"/>
    <col min="10757" max="10757" width="4.21875" style="103" customWidth="1"/>
    <col min="10758" max="10758" width="27.6640625" style="103" customWidth="1"/>
    <col min="10759" max="11006" width="8.88671875" style="103"/>
    <col min="11007" max="11007" width="0.5546875" style="103" customWidth="1"/>
    <col min="11008" max="11009" width="2.109375" style="103" customWidth="1"/>
    <col min="11010" max="11010" width="15" style="103" customWidth="1"/>
    <col min="11011" max="11011" width="3.6640625" style="103" customWidth="1"/>
    <col min="11012" max="11012" width="12" style="103" customWidth="1"/>
    <col min="11013" max="11013" width="4.21875" style="103" customWidth="1"/>
    <col min="11014" max="11014" width="27.6640625" style="103" customWidth="1"/>
    <col min="11015" max="11262" width="8.88671875" style="103"/>
    <col min="11263" max="11263" width="0.5546875" style="103" customWidth="1"/>
    <col min="11264" max="11265" width="2.109375" style="103" customWidth="1"/>
    <col min="11266" max="11266" width="15" style="103" customWidth="1"/>
    <col min="11267" max="11267" width="3.6640625" style="103" customWidth="1"/>
    <col min="11268" max="11268" width="12" style="103" customWidth="1"/>
    <col min="11269" max="11269" width="4.21875" style="103" customWidth="1"/>
    <col min="11270" max="11270" width="27.6640625" style="103" customWidth="1"/>
    <col min="11271" max="11518" width="8.88671875" style="103"/>
    <col min="11519" max="11519" width="0.5546875" style="103" customWidth="1"/>
    <col min="11520" max="11521" width="2.109375" style="103" customWidth="1"/>
    <col min="11522" max="11522" width="15" style="103" customWidth="1"/>
    <col min="11523" max="11523" width="3.6640625" style="103" customWidth="1"/>
    <col min="11524" max="11524" width="12" style="103" customWidth="1"/>
    <col min="11525" max="11525" width="4.21875" style="103" customWidth="1"/>
    <col min="11526" max="11526" width="27.6640625" style="103" customWidth="1"/>
    <col min="11527" max="11774" width="8.88671875" style="103"/>
    <col min="11775" max="11775" width="0.5546875" style="103" customWidth="1"/>
    <col min="11776" max="11777" width="2.109375" style="103" customWidth="1"/>
    <col min="11778" max="11778" width="15" style="103" customWidth="1"/>
    <col min="11779" max="11779" width="3.6640625" style="103" customWidth="1"/>
    <col min="11780" max="11780" width="12" style="103" customWidth="1"/>
    <col min="11781" max="11781" width="4.21875" style="103" customWidth="1"/>
    <col min="11782" max="11782" width="27.6640625" style="103" customWidth="1"/>
    <col min="11783" max="12030" width="8.88671875" style="103"/>
    <col min="12031" max="12031" width="0.5546875" style="103" customWidth="1"/>
    <col min="12032" max="12033" width="2.109375" style="103" customWidth="1"/>
    <col min="12034" max="12034" width="15" style="103" customWidth="1"/>
    <col min="12035" max="12035" width="3.6640625" style="103" customWidth="1"/>
    <col min="12036" max="12036" width="12" style="103" customWidth="1"/>
    <col min="12037" max="12037" width="4.21875" style="103" customWidth="1"/>
    <col min="12038" max="12038" width="27.6640625" style="103" customWidth="1"/>
    <col min="12039" max="12286" width="8.88671875" style="103"/>
    <col min="12287" max="12287" width="0.5546875" style="103" customWidth="1"/>
    <col min="12288" max="12289" width="2.109375" style="103" customWidth="1"/>
    <col min="12290" max="12290" width="15" style="103" customWidth="1"/>
    <col min="12291" max="12291" width="3.6640625" style="103" customWidth="1"/>
    <col min="12292" max="12292" width="12" style="103" customWidth="1"/>
    <col min="12293" max="12293" width="4.21875" style="103" customWidth="1"/>
    <col min="12294" max="12294" width="27.6640625" style="103" customWidth="1"/>
    <col min="12295" max="12542" width="8.88671875" style="103"/>
    <col min="12543" max="12543" width="0.5546875" style="103" customWidth="1"/>
    <col min="12544" max="12545" width="2.109375" style="103" customWidth="1"/>
    <col min="12546" max="12546" width="15" style="103" customWidth="1"/>
    <col min="12547" max="12547" width="3.6640625" style="103" customWidth="1"/>
    <col min="12548" max="12548" width="12" style="103" customWidth="1"/>
    <col min="12549" max="12549" width="4.21875" style="103" customWidth="1"/>
    <col min="12550" max="12550" width="27.6640625" style="103" customWidth="1"/>
    <col min="12551" max="12798" width="8.88671875" style="103"/>
    <col min="12799" max="12799" width="0.5546875" style="103" customWidth="1"/>
    <col min="12800" max="12801" width="2.109375" style="103" customWidth="1"/>
    <col min="12802" max="12802" width="15" style="103" customWidth="1"/>
    <col min="12803" max="12803" width="3.6640625" style="103" customWidth="1"/>
    <col min="12804" max="12804" width="12" style="103" customWidth="1"/>
    <col min="12805" max="12805" width="4.21875" style="103" customWidth="1"/>
    <col min="12806" max="12806" width="27.6640625" style="103" customWidth="1"/>
    <col min="12807" max="13054" width="8.88671875" style="103"/>
    <col min="13055" max="13055" width="0.5546875" style="103" customWidth="1"/>
    <col min="13056" max="13057" width="2.109375" style="103" customWidth="1"/>
    <col min="13058" max="13058" width="15" style="103" customWidth="1"/>
    <col min="13059" max="13059" width="3.6640625" style="103" customWidth="1"/>
    <col min="13060" max="13060" width="12" style="103" customWidth="1"/>
    <col min="13061" max="13061" width="4.21875" style="103" customWidth="1"/>
    <col min="13062" max="13062" width="27.6640625" style="103" customWidth="1"/>
    <col min="13063" max="13310" width="8.88671875" style="103"/>
    <col min="13311" max="13311" width="0.5546875" style="103" customWidth="1"/>
    <col min="13312" max="13313" width="2.109375" style="103" customWidth="1"/>
    <col min="13314" max="13314" width="15" style="103" customWidth="1"/>
    <col min="13315" max="13315" width="3.6640625" style="103" customWidth="1"/>
    <col min="13316" max="13316" width="12" style="103" customWidth="1"/>
    <col min="13317" max="13317" width="4.21875" style="103" customWidth="1"/>
    <col min="13318" max="13318" width="27.6640625" style="103" customWidth="1"/>
    <col min="13319" max="13566" width="8.88671875" style="103"/>
    <col min="13567" max="13567" width="0.5546875" style="103" customWidth="1"/>
    <col min="13568" max="13569" width="2.109375" style="103" customWidth="1"/>
    <col min="13570" max="13570" width="15" style="103" customWidth="1"/>
    <col min="13571" max="13571" width="3.6640625" style="103" customWidth="1"/>
    <col min="13572" max="13572" width="12" style="103" customWidth="1"/>
    <col min="13573" max="13573" width="4.21875" style="103" customWidth="1"/>
    <col min="13574" max="13574" width="27.6640625" style="103" customWidth="1"/>
    <col min="13575" max="13822" width="8.88671875" style="103"/>
    <col min="13823" max="13823" width="0.5546875" style="103" customWidth="1"/>
    <col min="13824" max="13825" width="2.109375" style="103" customWidth="1"/>
    <col min="13826" max="13826" width="15" style="103" customWidth="1"/>
    <col min="13827" max="13827" width="3.6640625" style="103" customWidth="1"/>
    <col min="13828" max="13828" width="12" style="103" customWidth="1"/>
    <col min="13829" max="13829" width="4.21875" style="103" customWidth="1"/>
    <col min="13830" max="13830" width="27.6640625" style="103" customWidth="1"/>
    <col min="13831" max="14078" width="8.88671875" style="103"/>
    <col min="14079" max="14079" width="0.5546875" style="103" customWidth="1"/>
    <col min="14080" max="14081" width="2.109375" style="103" customWidth="1"/>
    <col min="14082" max="14082" width="15" style="103" customWidth="1"/>
    <col min="14083" max="14083" width="3.6640625" style="103" customWidth="1"/>
    <col min="14084" max="14084" width="12" style="103" customWidth="1"/>
    <col min="14085" max="14085" width="4.21875" style="103" customWidth="1"/>
    <col min="14086" max="14086" width="27.6640625" style="103" customWidth="1"/>
    <col min="14087" max="14334" width="8.88671875" style="103"/>
    <col min="14335" max="14335" width="0.5546875" style="103" customWidth="1"/>
    <col min="14336" max="14337" width="2.109375" style="103" customWidth="1"/>
    <col min="14338" max="14338" width="15" style="103" customWidth="1"/>
    <col min="14339" max="14339" width="3.6640625" style="103" customWidth="1"/>
    <col min="14340" max="14340" width="12" style="103" customWidth="1"/>
    <col min="14341" max="14341" width="4.21875" style="103" customWidth="1"/>
    <col min="14342" max="14342" width="27.6640625" style="103" customWidth="1"/>
    <col min="14343" max="14590" width="8.88671875" style="103"/>
    <col min="14591" max="14591" width="0.5546875" style="103" customWidth="1"/>
    <col min="14592" max="14593" width="2.109375" style="103" customWidth="1"/>
    <col min="14594" max="14594" width="15" style="103" customWidth="1"/>
    <col min="14595" max="14595" width="3.6640625" style="103" customWidth="1"/>
    <col min="14596" max="14596" width="12" style="103" customWidth="1"/>
    <col min="14597" max="14597" width="4.21875" style="103" customWidth="1"/>
    <col min="14598" max="14598" width="27.6640625" style="103" customWidth="1"/>
    <col min="14599" max="14846" width="8.88671875" style="103"/>
    <col min="14847" max="14847" width="0.5546875" style="103" customWidth="1"/>
    <col min="14848" max="14849" width="2.109375" style="103" customWidth="1"/>
    <col min="14850" max="14850" width="15" style="103" customWidth="1"/>
    <col min="14851" max="14851" width="3.6640625" style="103" customWidth="1"/>
    <col min="14852" max="14852" width="12" style="103" customWidth="1"/>
    <col min="14853" max="14853" width="4.21875" style="103" customWidth="1"/>
    <col min="14854" max="14854" width="27.6640625" style="103" customWidth="1"/>
    <col min="14855" max="15102" width="8.88671875" style="103"/>
    <col min="15103" max="15103" width="0.5546875" style="103" customWidth="1"/>
    <col min="15104" max="15105" width="2.109375" style="103" customWidth="1"/>
    <col min="15106" max="15106" width="15" style="103" customWidth="1"/>
    <col min="15107" max="15107" width="3.6640625" style="103" customWidth="1"/>
    <col min="15108" max="15108" width="12" style="103" customWidth="1"/>
    <col min="15109" max="15109" width="4.21875" style="103" customWidth="1"/>
    <col min="15110" max="15110" width="27.6640625" style="103" customWidth="1"/>
    <col min="15111" max="15358" width="8.88671875" style="103"/>
    <col min="15359" max="15359" width="0.5546875" style="103" customWidth="1"/>
    <col min="15360" max="15361" width="2.109375" style="103" customWidth="1"/>
    <col min="15362" max="15362" width="15" style="103" customWidth="1"/>
    <col min="15363" max="15363" width="3.6640625" style="103" customWidth="1"/>
    <col min="15364" max="15364" width="12" style="103" customWidth="1"/>
    <col min="15365" max="15365" width="4.21875" style="103" customWidth="1"/>
    <col min="15366" max="15366" width="27.6640625" style="103" customWidth="1"/>
    <col min="15367" max="15614" width="8.88671875" style="103"/>
    <col min="15615" max="15615" width="0.5546875" style="103" customWidth="1"/>
    <col min="15616" max="15617" width="2.109375" style="103" customWidth="1"/>
    <col min="15618" max="15618" width="15" style="103" customWidth="1"/>
    <col min="15619" max="15619" width="3.6640625" style="103" customWidth="1"/>
    <col min="15620" max="15620" width="12" style="103" customWidth="1"/>
    <col min="15621" max="15621" width="4.21875" style="103" customWidth="1"/>
    <col min="15622" max="15622" width="27.6640625" style="103" customWidth="1"/>
    <col min="15623" max="15870" width="8.88671875" style="103"/>
    <col min="15871" max="15871" width="0.5546875" style="103" customWidth="1"/>
    <col min="15872" max="15873" width="2.109375" style="103" customWidth="1"/>
    <col min="15874" max="15874" width="15" style="103" customWidth="1"/>
    <col min="15875" max="15875" width="3.6640625" style="103" customWidth="1"/>
    <col min="15876" max="15876" width="12" style="103" customWidth="1"/>
    <col min="15877" max="15877" width="4.21875" style="103" customWidth="1"/>
    <col min="15878" max="15878" width="27.6640625" style="103" customWidth="1"/>
    <col min="15879" max="16126" width="8.88671875" style="103"/>
    <col min="16127" max="16127" width="0.5546875" style="103" customWidth="1"/>
    <col min="16128" max="16129" width="2.109375" style="103" customWidth="1"/>
    <col min="16130" max="16130" width="15" style="103" customWidth="1"/>
    <col min="16131" max="16131" width="3.6640625" style="103" customWidth="1"/>
    <col min="16132" max="16132" width="12" style="103" customWidth="1"/>
    <col min="16133" max="16133" width="4.21875" style="103" customWidth="1"/>
    <col min="16134" max="16134" width="27.6640625" style="103" customWidth="1"/>
    <col min="16135" max="16384" width="8.88671875" style="103"/>
  </cols>
  <sheetData>
    <row r="1" spans="2:8" ht="15" customHeight="1">
      <c r="B1" s="310" t="s">
        <v>68</v>
      </c>
      <c r="C1" s="310"/>
      <c r="D1" s="310"/>
      <c r="E1" s="310"/>
      <c r="F1" s="310"/>
      <c r="G1" s="310"/>
      <c r="H1" s="310"/>
    </row>
    <row r="2" spans="2:8" ht="15" customHeight="1">
      <c r="B2" s="311"/>
      <c r="C2" s="311"/>
      <c r="D2" s="311"/>
      <c r="E2" s="311"/>
      <c r="F2" s="311"/>
      <c r="G2" s="311"/>
      <c r="H2" s="311"/>
    </row>
    <row r="3" spans="2:8" ht="21.95" customHeight="1">
      <c r="B3" s="312" t="s">
        <v>69</v>
      </c>
      <c r="C3" s="313"/>
      <c r="D3" s="313"/>
      <c r="E3" s="104" t="s">
        <v>70</v>
      </c>
      <c r="F3" s="131" t="s">
        <v>71</v>
      </c>
      <c r="G3" s="123" t="s">
        <v>72</v>
      </c>
      <c r="H3" s="105" t="s">
        <v>73</v>
      </c>
    </row>
    <row r="4" spans="2:8" ht="21.95" customHeight="1">
      <c r="B4" s="307" t="s">
        <v>106</v>
      </c>
      <c r="C4" s="303" t="s">
        <v>103</v>
      </c>
      <c r="D4" s="125" t="s">
        <v>116</v>
      </c>
      <c r="E4" s="117" t="s">
        <v>74</v>
      </c>
      <c r="F4" s="132"/>
      <c r="G4" s="106" t="s">
        <v>6</v>
      </c>
      <c r="H4" s="122" t="s">
        <v>6</v>
      </c>
    </row>
    <row r="5" spans="2:8" ht="21.95" customHeight="1">
      <c r="B5" s="308"/>
      <c r="C5" s="304"/>
      <c r="D5" s="125" t="s">
        <v>117</v>
      </c>
      <c r="E5" s="117" t="s">
        <v>7</v>
      </c>
      <c r="F5" s="133"/>
      <c r="G5" s="106" t="s">
        <v>6</v>
      </c>
      <c r="H5" s="122" t="s">
        <v>6</v>
      </c>
    </row>
    <row r="6" spans="2:8" ht="21.95" customHeight="1">
      <c r="B6" s="308"/>
      <c r="C6" s="304"/>
      <c r="D6" s="125" t="s">
        <v>107</v>
      </c>
      <c r="E6" s="118" t="s">
        <v>12</v>
      </c>
      <c r="F6" s="134"/>
      <c r="G6" s="108" t="s">
        <v>6</v>
      </c>
      <c r="H6" s="122" t="s">
        <v>6</v>
      </c>
    </row>
    <row r="7" spans="2:8" ht="21.95" customHeight="1">
      <c r="B7" s="308"/>
      <c r="C7" s="305"/>
      <c r="D7" s="126" t="s">
        <v>108</v>
      </c>
      <c r="E7" s="118" t="s">
        <v>75</v>
      </c>
      <c r="F7" s="134"/>
      <c r="G7" s="108" t="s">
        <v>6</v>
      </c>
      <c r="H7" s="124" t="s">
        <v>76</v>
      </c>
    </row>
    <row r="8" spans="2:8" ht="21.95" customHeight="1">
      <c r="B8" s="308"/>
      <c r="C8" s="306" t="s">
        <v>104</v>
      </c>
      <c r="D8" s="125" t="s">
        <v>118</v>
      </c>
      <c r="E8" s="117" t="s">
        <v>13</v>
      </c>
      <c r="F8" s="133"/>
      <c r="G8" s="106" t="s">
        <v>6</v>
      </c>
      <c r="H8" s="122" t="s">
        <v>6</v>
      </c>
    </row>
    <row r="9" spans="2:8" ht="21.95" customHeight="1">
      <c r="B9" s="308"/>
      <c r="C9" s="304"/>
      <c r="D9" s="125" t="s">
        <v>119</v>
      </c>
      <c r="E9" s="118" t="s">
        <v>14</v>
      </c>
      <c r="F9" s="134"/>
      <c r="G9" s="128">
        <v>0.13800000000000001</v>
      </c>
      <c r="H9" s="109" t="s">
        <v>266</v>
      </c>
    </row>
    <row r="10" spans="2:8" ht="21.95" customHeight="1">
      <c r="B10" s="308"/>
      <c r="C10" s="305"/>
      <c r="D10" s="126" t="s">
        <v>32</v>
      </c>
      <c r="E10" s="118" t="s">
        <v>77</v>
      </c>
      <c r="F10" s="134"/>
      <c r="G10" s="108" t="s">
        <v>6</v>
      </c>
      <c r="H10" s="109" t="s">
        <v>78</v>
      </c>
    </row>
    <row r="11" spans="2:8" ht="21.95" customHeight="1">
      <c r="B11" s="308"/>
      <c r="C11" s="306" t="s">
        <v>105</v>
      </c>
      <c r="D11" s="125" t="s">
        <v>120</v>
      </c>
      <c r="E11" s="117" t="s">
        <v>79</v>
      </c>
      <c r="F11" s="133"/>
      <c r="G11" s="106" t="s">
        <v>6</v>
      </c>
      <c r="H11" s="107" t="s">
        <v>6</v>
      </c>
    </row>
    <row r="12" spans="2:8" ht="21.95" customHeight="1">
      <c r="B12" s="308"/>
      <c r="C12" s="304"/>
      <c r="D12" s="125" t="s">
        <v>121</v>
      </c>
      <c r="E12" s="117" t="s">
        <v>15</v>
      </c>
      <c r="F12" s="132"/>
      <c r="G12" s="110">
        <v>3.6999999999999998E-2</v>
      </c>
      <c r="H12" s="107" t="s">
        <v>241</v>
      </c>
    </row>
    <row r="13" spans="2:8" ht="21.95" customHeight="1">
      <c r="B13" s="308"/>
      <c r="C13" s="304"/>
      <c r="D13" s="125" t="s">
        <v>122</v>
      </c>
      <c r="E13" s="117" t="s">
        <v>16</v>
      </c>
      <c r="F13" s="132"/>
      <c r="G13" s="110">
        <v>1.01E-2</v>
      </c>
      <c r="H13" s="107" t="s">
        <v>270</v>
      </c>
    </row>
    <row r="14" spans="2:8" ht="21.95" customHeight="1">
      <c r="B14" s="308"/>
      <c r="C14" s="304"/>
      <c r="D14" s="125" t="s">
        <v>64</v>
      </c>
      <c r="E14" s="117" t="s">
        <v>17</v>
      </c>
      <c r="F14" s="132"/>
      <c r="G14" s="121"/>
      <c r="H14" s="107"/>
    </row>
    <row r="15" spans="2:8" ht="21.95" customHeight="1">
      <c r="B15" s="308"/>
      <c r="C15" s="304"/>
      <c r="D15" s="125" t="s">
        <v>123</v>
      </c>
      <c r="E15" s="117" t="s">
        <v>18</v>
      </c>
      <c r="F15" s="132"/>
      <c r="G15" s="129"/>
      <c r="H15" s="107"/>
    </row>
    <row r="16" spans="2:8" ht="21.95" customHeight="1">
      <c r="B16" s="308"/>
      <c r="C16" s="304"/>
      <c r="D16" s="125" t="s">
        <v>63</v>
      </c>
      <c r="E16" s="117" t="s">
        <v>19</v>
      </c>
      <c r="F16" s="132"/>
      <c r="G16" s="110"/>
      <c r="H16" s="107"/>
    </row>
    <row r="17" spans="2:8" ht="21.95" customHeight="1">
      <c r="B17" s="308"/>
      <c r="C17" s="304"/>
      <c r="D17" s="125" t="s">
        <v>65</v>
      </c>
      <c r="E17" s="127" t="s">
        <v>20</v>
      </c>
      <c r="F17" s="135">
        <v>932952</v>
      </c>
      <c r="G17" s="129">
        <v>2.3E-2</v>
      </c>
      <c r="H17" s="107" t="s">
        <v>97</v>
      </c>
    </row>
    <row r="18" spans="2:8" ht="21.95" customHeight="1">
      <c r="B18" s="308"/>
      <c r="C18" s="304"/>
      <c r="D18" s="125" t="s">
        <v>109</v>
      </c>
      <c r="E18" s="117" t="s">
        <v>21</v>
      </c>
      <c r="F18" s="132"/>
      <c r="G18" s="110">
        <v>6.7999999999999996E-3</v>
      </c>
      <c r="H18" s="107" t="s">
        <v>98</v>
      </c>
    </row>
    <row r="19" spans="2:8" ht="21.95" customHeight="1">
      <c r="B19" s="308"/>
      <c r="C19" s="304"/>
      <c r="D19" s="125" t="s">
        <v>113</v>
      </c>
      <c r="E19" s="117" t="s">
        <v>22</v>
      </c>
      <c r="F19" s="132">
        <v>1296953</v>
      </c>
      <c r="G19" s="110">
        <v>1.8499999999999999E-2</v>
      </c>
      <c r="H19" s="107" t="s">
        <v>100</v>
      </c>
    </row>
    <row r="20" spans="2:8" ht="21.95" customHeight="1">
      <c r="B20" s="308"/>
      <c r="C20" s="304"/>
      <c r="D20" s="125" t="s">
        <v>110</v>
      </c>
      <c r="E20" s="117" t="s">
        <v>24</v>
      </c>
      <c r="F20" s="132"/>
      <c r="G20" s="129">
        <v>8.0000000000000002E-3</v>
      </c>
      <c r="H20" s="107" t="s">
        <v>99</v>
      </c>
    </row>
    <row r="21" spans="2:8" ht="21.95" customHeight="1">
      <c r="B21" s="308"/>
      <c r="C21" s="304"/>
      <c r="D21" s="125" t="s">
        <v>114</v>
      </c>
      <c r="E21" s="117" t="s">
        <v>25</v>
      </c>
      <c r="F21" s="132"/>
      <c r="G21" s="106" t="s">
        <v>6</v>
      </c>
      <c r="H21" s="107"/>
    </row>
    <row r="22" spans="2:8" ht="21.95" customHeight="1">
      <c r="B22" s="308"/>
      <c r="C22" s="304"/>
      <c r="D22" s="125" t="s">
        <v>111</v>
      </c>
      <c r="E22" s="117" t="s">
        <v>26</v>
      </c>
      <c r="F22" s="132"/>
      <c r="G22" s="121"/>
      <c r="H22" s="107"/>
    </row>
    <row r="23" spans="2:8" ht="21.95" customHeight="1">
      <c r="B23" s="308"/>
      <c r="C23" s="304"/>
      <c r="D23" s="125" t="s">
        <v>115</v>
      </c>
      <c r="E23" s="118" t="s">
        <v>27</v>
      </c>
      <c r="F23" s="134"/>
      <c r="G23" s="128">
        <v>8.3000000000000004E-2</v>
      </c>
      <c r="H23" s="109" t="s">
        <v>267</v>
      </c>
    </row>
    <row r="24" spans="2:8" ht="21.95" customHeight="1">
      <c r="B24" s="309"/>
      <c r="C24" s="305"/>
      <c r="D24" s="126" t="s">
        <v>108</v>
      </c>
      <c r="E24" s="118" t="s">
        <v>80</v>
      </c>
      <c r="F24" s="134"/>
      <c r="G24" s="108" t="s">
        <v>6</v>
      </c>
      <c r="H24" s="109" t="s">
        <v>102</v>
      </c>
    </row>
    <row r="25" spans="2:8" ht="21.95" customHeight="1">
      <c r="B25" s="297" t="s">
        <v>132</v>
      </c>
      <c r="C25" s="298"/>
      <c r="D25" s="299"/>
      <c r="E25" s="118" t="s">
        <v>81</v>
      </c>
      <c r="F25" s="134"/>
      <c r="G25" s="108" t="s">
        <v>6</v>
      </c>
      <c r="H25" s="109" t="s">
        <v>82</v>
      </c>
    </row>
    <row r="26" spans="2:8" ht="21.95" customHeight="1">
      <c r="B26" s="297" t="s">
        <v>124</v>
      </c>
      <c r="C26" s="298"/>
      <c r="D26" s="299"/>
      <c r="E26" s="118" t="s">
        <v>83</v>
      </c>
      <c r="F26" s="134"/>
      <c r="G26" s="108" t="s">
        <v>84</v>
      </c>
      <c r="H26" s="109" t="s">
        <v>85</v>
      </c>
    </row>
    <row r="27" spans="2:8" ht="21.95" customHeight="1">
      <c r="B27" s="297" t="s">
        <v>125</v>
      </c>
      <c r="C27" s="298"/>
      <c r="D27" s="299"/>
      <c r="E27" s="118" t="s">
        <v>86</v>
      </c>
      <c r="F27" s="134"/>
      <c r="G27" s="111">
        <v>0.15</v>
      </c>
      <c r="H27" s="109" t="s">
        <v>112</v>
      </c>
    </row>
    <row r="28" spans="2:8" ht="21.95" customHeight="1">
      <c r="B28" s="297" t="s">
        <v>126</v>
      </c>
      <c r="C28" s="298"/>
      <c r="D28" s="299"/>
      <c r="E28" s="118" t="s">
        <v>87</v>
      </c>
      <c r="F28" s="134"/>
      <c r="G28" s="108" t="s">
        <v>6</v>
      </c>
      <c r="H28" s="109" t="s">
        <v>88</v>
      </c>
    </row>
    <row r="29" spans="2:8" ht="21.95" customHeight="1">
      <c r="B29" s="297" t="s">
        <v>127</v>
      </c>
      <c r="C29" s="298"/>
      <c r="D29" s="299"/>
      <c r="E29" s="118" t="s">
        <v>89</v>
      </c>
      <c r="F29" s="134"/>
      <c r="G29" s="108" t="s">
        <v>90</v>
      </c>
      <c r="H29" s="109" t="s">
        <v>91</v>
      </c>
    </row>
    <row r="30" spans="2:8" ht="21.95" customHeight="1">
      <c r="B30" s="297" t="s">
        <v>128</v>
      </c>
      <c r="C30" s="298"/>
      <c r="D30" s="299"/>
      <c r="E30" s="118" t="s">
        <v>92</v>
      </c>
      <c r="F30" s="134"/>
      <c r="G30" s="108" t="s">
        <v>6</v>
      </c>
      <c r="H30" s="109" t="s">
        <v>93</v>
      </c>
    </row>
    <row r="31" spans="2:8" ht="21.95" customHeight="1">
      <c r="B31" s="297" t="s">
        <v>129</v>
      </c>
      <c r="C31" s="298"/>
      <c r="D31" s="299"/>
      <c r="E31" s="118" t="s">
        <v>94</v>
      </c>
      <c r="F31" s="134"/>
      <c r="G31" s="108" t="s">
        <v>6</v>
      </c>
      <c r="H31" s="109" t="s">
        <v>6</v>
      </c>
    </row>
    <row r="32" spans="2:8" ht="21.95" customHeight="1">
      <c r="B32" s="297" t="s">
        <v>130</v>
      </c>
      <c r="C32" s="298"/>
      <c r="D32" s="299"/>
      <c r="E32" s="118" t="s">
        <v>95</v>
      </c>
      <c r="F32" s="134"/>
      <c r="G32" s="108" t="s">
        <v>6</v>
      </c>
      <c r="H32" s="109" t="s">
        <v>6</v>
      </c>
    </row>
    <row r="33" spans="2:8" ht="21.95" customHeight="1">
      <c r="B33" s="300" t="s">
        <v>131</v>
      </c>
      <c r="C33" s="301"/>
      <c r="D33" s="302"/>
      <c r="E33" s="119" t="s">
        <v>96</v>
      </c>
      <c r="F33" s="136"/>
      <c r="G33" s="112" t="s">
        <v>6</v>
      </c>
      <c r="H33" s="113" t="s">
        <v>101</v>
      </c>
    </row>
    <row r="34" spans="2:8">
      <c r="B34" s="114"/>
      <c r="C34" s="114"/>
      <c r="D34" s="114"/>
      <c r="E34" s="120"/>
      <c r="F34" s="137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K35"/>
  <sheetViews>
    <sheetView view="pageBreakPreview" zoomScaleSheetLayoutView="100" workbookViewId="0">
      <selection activeCell="P19" sqref="P19"/>
    </sheetView>
  </sheetViews>
  <sheetFormatPr defaultRowHeight="13.5"/>
  <cols>
    <col min="1" max="1" width="0.5546875" style="172" customWidth="1"/>
    <col min="2" max="2" width="6" style="172" customWidth="1"/>
    <col min="3" max="3" width="18.109375" style="172" customWidth="1"/>
    <col min="4" max="4" width="16.6640625" style="172" customWidth="1"/>
    <col min="5" max="5" width="10.5546875" style="172" customWidth="1"/>
    <col min="6" max="6" width="6" style="172" customWidth="1"/>
    <col min="7" max="7" width="14.33203125" style="172" customWidth="1"/>
    <col min="8" max="8" width="12.5546875" style="172" customWidth="1"/>
    <col min="9" max="9" width="12.109375" style="172" customWidth="1"/>
    <col min="10" max="10" width="12.6640625" style="172" customWidth="1"/>
    <col min="11" max="11" width="10.5546875" style="172" customWidth="1"/>
    <col min="12" max="255" width="8.88671875" style="172"/>
    <col min="256" max="256" width="0.5546875" style="172" customWidth="1"/>
    <col min="257" max="257" width="6" style="172" customWidth="1"/>
    <col min="258" max="258" width="18.109375" style="172" customWidth="1"/>
    <col min="259" max="259" width="16.6640625" style="172" customWidth="1"/>
    <col min="260" max="260" width="10.5546875" style="172" customWidth="1"/>
    <col min="261" max="261" width="6" style="172" customWidth="1"/>
    <col min="262" max="262" width="14.33203125" style="172" customWidth="1"/>
    <col min="263" max="263" width="12.5546875" style="172" customWidth="1"/>
    <col min="264" max="264" width="12.109375" style="172" customWidth="1"/>
    <col min="265" max="265" width="12.6640625" style="172" customWidth="1"/>
    <col min="266" max="266" width="10.5546875" style="172" customWidth="1"/>
    <col min="267" max="511" width="8.88671875" style="172"/>
    <col min="512" max="512" width="0.5546875" style="172" customWidth="1"/>
    <col min="513" max="513" width="6" style="172" customWidth="1"/>
    <col min="514" max="514" width="18.109375" style="172" customWidth="1"/>
    <col min="515" max="515" width="16.6640625" style="172" customWidth="1"/>
    <col min="516" max="516" width="10.5546875" style="172" customWidth="1"/>
    <col min="517" max="517" width="6" style="172" customWidth="1"/>
    <col min="518" max="518" width="14.33203125" style="172" customWidth="1"/>
    <col min="519" max="519" width="12.5546875" style="172" customWidth="1"/>
    <col min="520" max="520" width="12.109375" style="172" customWidth="1"/>
    <col min="521" max="521" width="12.6640625" style="172" customWidth="1"/>
    <col min="522" max="522" width="10.5546875" style="172" customWidth="1"/>
    <col min="523" max="767" width="8.88671875" style="172"/>
    <col min="768" max="768" width="0.5546875" style="172" customWidth="1"/>
    <col min="769" max="769" width="6" style="172" customWidth="1"/>
    <col min="770" max="770" width="18.109375" style="172" customWidth="1"/>
    <col min="771" max="771" width="16.6640625" style="172" customWidth="1"/>
    <col min="772" max="772" width="10.5546875" style="172" customWidth="1"/>
    <col min="773" max="773" width="6" style="172" customWidth="1"/>
    <col min="774" max="774" width="14.33203125" style="172" customWidth="1"/>
    <col min="775" max="775" width="12.5546875" style="172" customWidth="1"/>
    <col min="776" max="776" width="12.109375" style="172" customWidth="1"/>
    <col min="777" max="777" width="12.6640625" style="172" customWidth="1"/>
    <col min="778" max="778" width="10.5546875" style="172" customWidth="1"/>
    <col min="779" max="1023" width="8.88671875" style="172"/>
    <col min="1024" max="1024" width="0.5546875" style="172" customWidth="1"/>
    <col min="1025" max="1025" width="6" style="172" customWidth="1"/>
    <col min="1026" max="1026" width="18.109375" style="172" customWidth="1"/>
    <col min="1027" max="1027" width="16.6640625" style="172" customWidth="1"/>
    <col min="1028" max="1028" width="10.5546875" style="172" customWidth="1"/>
    <col min="1029" max="1029" width="6" style="172" customWidth="1"/>
    <col min="1030" max="1030" width="14.33203125" style="172" customWidth="1"/>
    <col min="1031" max="1031" width="12.5546875" style="172" customWidth="1"/>
    <col min="1032" max="1032" width="12.109375" style="172" customWidth="1"/>
    <col min="1033" max="1033" width="12.6640625" style="172" customWidth="1"/>
    <col min="1034" max="1034" width="10.5546875" style="172" customWidth="1"/>
    <col min="1035" max="1279" width="8.88671875" style="172"/>
    <col min="1280" max="1280" width="0.5546875" style="172" customWidth="1"/>
    <col min="1281" max="1281" width="6" style="172" customWidth="1"/>
    <col min="1282" max="1282" width="18.109375" style="172" customWidth="1"/>
    <col min="1283" max="1283" width="16.6640625" style="172" customWidth="1"/>
    <col min="1284" max="1284" width="10.5546875" style="172" customWidth="1"/>
    <col min="1285" max="1285" width="6" style="172" customWidth="1"/>
    <col min="1286" max="1286" width="14.33203125" style="172" customWidth="1"/>
    <col min="1287" max="1287" width="12.5546875" style="172" customWidth="1"/>
    <col min="1288" max="1288" width="12.109375" style="172" customWidth="1"/>
    <col min="1289" max="1289" width="12.6640625" style="172" customWidth="1"/>
    <col min="1290" max="1290" width="10.5546875" style="172" customWidth="1"/>
    <col min="1291" max="1535" width="8.88671875" style="172"/>
    <col min="1536" max="1536" width="0.5546875" style="172" customWidth="1"/>
    <col min="1537" max="1537" width="6" style="172" customWidth="1"/>
    <col min="1538" max="1538" width="18.109375" style="172" customWidth="1"/>
    <col min="1539" max="1539" width="16.6640625" style="172" customWidth="1"/>
    <col min="1540" max="1540" width="10.5546875" style="172" customWidth="1"/>
    <col min="1541" max="1541" width="6" style="172" customWidth="1"/>
    <col min="1542" max="1542" width="14.33203125" style="172" customWidth="1"/>
    <col min="1543" max="1543" width="12.5546875" style="172" customWidth="1"/>
    <col min="1544" max="1544" width="12.109375" style="172" customWidth="1"/>
    <col min="1545" max="1545" width="12.6640625" style="172" customWidth="1"/>
    <col min="1546" max="1546" width="10.5546875" style="172" customWidth="1"/>
    <col min="1547" max="1791" width="8.88671875" style="172"/>
    <col min="1792" max="1792" width="0.5546875" style="172" customWidth="1"/>
    <col min="1793" max="1793" width="6" style="172" customWidth="1"/>
    <col min="1794" max="1794" width="18.109375" style="172" customWidth="1"/>
    <col min="1795" max="1795" width="16.6640625" style="172" customWidth="1"/>
    <col min="1796" max="1796" width="10.5546875" style="172" customWidth="1"/>
    <col min="1797" max="1797" width="6" style="172" customWidth="1"/>
    <col min="1798" max="1798" width="14.33203125" style="172" customWidth="1"/>
    <col min="1799" max="1799" width="12.5546875" style="172" customWidth="1"/>
    <col min="1800" max="1800" width="12.109375" style="172" customWidth="1"/>
    <col min="1801" max="1801" width="12.6640625" style="172" customWidth="1"/>
    <col min="1802" max="1802" width="10.5546875" style="172" customWidth="1"/>
    <col min="1803" max="2047" width="8.88671875" style="172"/>
    <col min="2048" max="2048" width="0.5546875" style="172" customWidth="1"/>
    <col min="2049" max="2049" width="6" style="172" customWidth="1"/>
    <col min="2050" max="2050" width="18.109375" style="172" customWidth="1"/>
    <col min="2051" max="2051" width="16.6640625" style="172" customWidth="1"/>
    <col min="2052" max="2052" width="10.5546875" style="172" customWidth="1"/>
    <col min="2053" max="2053" width="6" style="172" customWidth="1"/>
    <col min="2054" max="2054" width="14.33203125" style="172" customWidth="1"/>
    <col min="2055" max="2055" width="12.5546875" style="172" customWidth="1"/>
    <col min="2056" max="2056" width="12.109375" style="172" customWidth="1"/>
    <col min="2057" max="2057" width="12.6640625" style="172" customWidth="1"/>
    <col min="2058" max="2058" width="10.5546875" style="172" customWidth="1"/>
    <col min="2059" max="2303" width="8.88671875" style="172"/>
    <col min="2304" max="2304" width="0.5546875" style="172" customWidth="1"/>
    <col min="2305" max="2305" width="6" style="172" customWidth="1"/>
    <col min="2306" max="2306" width="18.109375" style="172" customWidth="1"/>
    <col min="2307" max="2307" width="16.6640625" style="172" customWidth="1"/>
    <col min="2308" max="2308" width="10.5546875" style="172" customWidth="1"/>
    <col min="2309" max="2309" width="6" style="172" customWidth="1"/>
    <col min="2310" max="2310" width="14.33203125" style="172" customWidth="1"/>
    <col min="2311" max="2311" width="12.5546875" style="172" customWidth="1"/>
    <col min="2312" max="2312" width="12.109375" style="172" customWidth="1"/>
    <col min="2313" max="2313" width="12.6640625" style="172" customWidth="1"/>
    <col min="2314" max="2314" width="10.5546875" style="172" customWidth="1"/>
    <col min="2315" max="2559" width="8.88671875" style="172"/>
    <col min="2560" max="2560" width="0.5546875" style="172" customWidth="1"/>
    <col min="2561" max="2561" width="6" style="172" customWidth="1"/>
    <col min="2562" max="2562" width="18.109375" style="172" customWidth="1"/>
    <col min="2563" max="2563" width="16.6640625" style="172" customWidth="1"/>
    <col min="2564" max="2564" width="10.5546875" style="172" customWidth="1"/>
    <col min="2565" max="2565" width="6" style="172" customWidth="1"/>
    <col min="2566" max="2566" width="14.33203125" style="172" customWidth="1"/>
    <col min="2567" max="2567" width="12.5546875" style="172" customWidth="1"/>
    <col min="2568" max="2568" width="12.109375" style="172" customWidth="1"/>
    <col min="2569" max="2569" width="12.6640625" style="172" customWidth="1"/>
    <col min="2570" max="2570" width="10.5546875" style="172" customWidth="1"/>
    <col min="2571" max="2815" width="8.88671875" style="172"/>
    <col min="2816" max="2816" width="0.5546875" style="172" customWidth="1"/>
    <col min="2817" max="2817" width="6" style="172" customWidth="1"/>
    <col min="2818" max="2818" width="18.109375" style="172" customWidth="1"/>
    <col min="2819" max="2819" width="16.6640625" style="172" customWidth="1"/>
    <col min="2820" max="2820" width="10.5546875" style="172" customWidth="1"/>
    <col min="2821" max="2821" width="6" style="172" customWidth="1"/>
    <col min="2822" max="2822" width="14.33203125" style="172" customWidth="1"/>
    <col min="2823" max="2823" width="12.5546875" style="172" customWidth="1"/>
    <col min="2824" max="2824" width="12.109375" style="172" customWidth="1"/>
    <col min="2825" max="2825" width="12.6640625" style="172" customWidth="1"/>
    <col min="2826" max="2826" width="10.5546875" style="172" customWidth="1"/>
    <col min="2827" max="3071" width="8.88671875" style="172"/>
    <col min="3072" max="3072" width="0.5546875" style="172" customWidth="1"/>
    <col min="3073" max="3073" width="6" style="172" customWidth="1"/>
    <col min="3074" max="3074" width="18.109375" style="172" customWidth="1"/>
    <col min="3075" max="3075" width="16.6640625" style="172" customWidth="1"/>
    <col min="3076" max="3076" width="10.5546875" style="172" customWidth="1"/>
    <col min="3077" max="3077" width="6" style="172" customWidth="1"/>
    <col min="3078" max="3078" width="14.33203125" style="172" customWidth="1"/>
    <col min="3079" max="3079" width="12.5546875" style="172" customWidth="1"/>
    <col min="3080" max="3080" width="12.109375" style="172" customWidth="1"/>
    <col min="3081" max="3081" width="12.6640625" style="172" customWidth="1"/>
    <col min="3082" max="3082" width="10.5546875" style="172" customWidth="1"/>
    <col min="3083" max="3327" width="8.88671875" style="172"/>
    <col min="3328" max="3328" width="0.5546875" style="172" customWidth="1"/>
    <col min="3329" max="3329" width="6" style="172" customWidth="1"/>
    <col min="3330" max="3330" width="18.109375" style="172" customWidth="1"/>
    <col min="3331" max="3331" width="16.6640625" style="172" customWidth="1"/>
    <col min="3332" max="3332" width="10.5546875" style="172" customWidth="1"/>
    <col min="3333" max="3333" width="6" style="172" customWidth="1"/>
    <col min="3334" max="3334" width="14.33203125" style="172" customWidth="1"/>
    <col min="3335" max="3335" width="12.5546875" style="172" customWidth="1"/>
    <col min="3336" max="3336" width="12.109375" style="172" customWidth="1"/>
    <col min="3337" max="3337" width="12.6640625" style="172" customWidth="1"/>
    <col min="3338" max="3338" width="10.5546875" style="172" customWidth="1"/>
    <col min="3339" max="3583" width="8.88671875" style="172"/>
    <col min="3584" max="3584" width="0.5546875" style="172" customWidth="1"/>
    <col min="3585" max="3585" width="6" style="172" customWidth="1"/>
    <col min="3586" max="3586" width="18.109375" style="172" customWidth="1"/>
    <col min="3587" max="3587" width="16.6640625" style="172" customWidth="1"/>
    <col min="3588" max="3588" width="10.5546875" style="172" customWidth="1"/>
    <col min="3589" max="3589" width="6" style="172" customWidth="1"/>
    <col min="3590" max="3590" width="14.33203125" style="172" customWidth="1"/>
    <col min="3591" max="3591" width="12.5546875" style="172" customWidth="1"/>
    <col min="3592" max="3592" width="12.109375" style="172" customWidth="1"/>
    <col min="3593" max="3593" width="12.6640625" style="172" customWidth="1"/>
    <col min="3594" max="3594" width="10.5546875" style="172" customWidth="1"/>
    <col min="3595" max="3839" width="8.88671875" style="172"/>
    <col min="3840" max="3840" width="0.5546875" style="172" customWidth="1"/>
    <col min="3841" max="3841" width="6" style="172" customWidth="1"/>
    <col min="3842" max="3842" width="18.109375" style="172" customWidth="1"/>
    <col min="3843" max="3843" width="16.6640625" style="172" customWidth="1"/>
    <col min="3844" max="3844" width="10.5546875" style="172" customWidth="1"/>
    <col min="3845" max="3845" width="6" style="172" customWidth="1"/>
    <col min="3846" max="3846" width="14.33203125" style="172" customWidth="1"/>
    <col min="3847" max="3847" width="12.5546875" style="172" customWidth="1"/>
    <col min="3848" max="3848" width="12.109375" style="172" customWidth="1"/>
    <col min="3849" max="3849" width="12.6640625" style="172" customWidth="1"/>
    <col min="3850" max="3850" width="10.5546875" style="172" customWidth="1"/>
    <col min="3851" max="4095" width="8.88671875" style="172"/>
    <col min="4096" max="4096" width="0.5546875" style="172" customWidth="1"/>
    <col min="4097" max="4097" width="6" style="172" customWidth="1"/>
    <col min="4098" max="4098" width="18.109375" style="172" customWidth="1"/>
    <col min="4099" max="4099" width="16.6640625" style="172" customWidth="1"/>
    <col min="4100" max="4100" width="10.5546875" style="172" customWidth="1"/>
    <col min="4101" max="4101" width="6" style="172" customWidth="1"/>
    <col min="4102" max="4102" width="14.33203125" style="172" customWidth="1"/>
    <col min="4103" max="4103" width="12.5546875" style="172" customWidth="1"/>
    <col min="4104" max="4104" width="12.109375" style="172" customWidth="1"/>
    <col min="4105" max="4105" width="12.6640625" style="172" customWidth="1"/>
    <col min="4106" max="4106" width="10.5546875" style="172" customWidth="1"/>
    <col min="4107" max="4351" width="8.88671875" style="172"/>
    <col min="4352" max="4352" width="0.5546875" style="172" customWidth="1"/>
    <col min="4353" max="4353" width="6" style="172" customWidth="1"/>
    <col min="4354" max="4354" width="18.109375" style="172" customWidth="1"/>
    <col min="4355" max="4355" width="16.6640625" style="172" customWidth="1"/>
    <col min="4356" max="4356" width="10.5546875" style="172" customWidth="1"/>
    <col min="4357" max="4357" width="6" style="172" customWidth="1"/>
    <col min="4358" max="4358" width="14.33203125" style="172" customWidth="1"/>
    <col min="4359" max="4359" width="12.5546875" style="172" customWidth="1"/>
    <col min="4360" max="4360" width="12.109375" style="172" customWidth="1"/>
    <col min="4361" max="4361" width="12.6640625" style="172" customWidth="1"/>
    <col min="4362" max="4362" width="10.5546875" style="172" customWidth="1"/>
    <col min="4363" max="4607" width="8.88671875" style="172"/>
    <col min="4608" max="4608" width="0.5546875" style="172" customWidth="1"/>
    <col min="4609" max="4609" width="6" style="172" customWidth="1"/>
    <col min="4610" max="4610" width="18.109375" style="172" customWidth="1"/>
    <col min="4611" max="4611" width="16.6640625" style="172" customWidth="1"/>
    <col min="4612" max="4612" width="10.5546875" style="172" customWidth="1"/>
    <col min="4613" max="4613" width="6" style="172" customWidth="1"/>
    <col min="4614" max="4614" width="14.33203125" style="172" customWidth="1"/>
    <col min="4615" max="4615" width="12.5546875" style="172" customWidth="1"/>
    <col min="4616" max="4616" width="12.109375" style="172" customWidth="1"/>
    <col min="4617" max="4617" width="12.6640625" style="172" customWidth="1"/>
    <col min="4618" max="4618" width="10.5546875" style="172" customWidth="1"/>
    <col min="4619" max="4863" width="8.88671875" style="172"/>
    <col min="4864" max="4864" width="0.5546875" style="172" customWidth="1"/>
    <col min="4865" max="4865" width="6" style="172" customWidth="1"/>
    <col min="4866" max="4866" width="18.109375" style="172" customWidth="1"/>
    <col min="4867" max="4867" width="16.6640625" style="172" customWidth="1"/>
    <col min="4868" max="4868" width="10.5546875" style="172" customWidth="1"/>
    <col min="4869" max="4869" width="6" style="172" customWidth="1"/>
    <col min="4870" max="4870" width="14.33203125" style="172" customWidth="1"/>
    <col min="4871" max="4871" width="12.5546875" style="172" customWidth="1"/>
    <col min="4872" max="4872" width="12.109375" style="172" customWidth="1"/>
    <col min="4873" max="4873" width="12.6640625" style="172" customWidth="1"/>
    <col min="4874" max="4874" width="10.5546875" style="172" customWidth="1"/>
    <col min="4875" max="5119" width="8.88671875" style="172"/>
    <col min="5120" max="5120" width="0.5546875" style="172" customWidth="1"/>
    <col min="5121" max="5121" width="6" style="172" customWidth="1"/>
    <col min="5122" max="5122" width="18.109375" style="172" customWidth="1"/>
    <col min="5123" max="5123" width="16.6640625" style="172" customWidth="1"/>
    <col min="5124" max="5124" width="10.5546875" style="172" customWidth="1"/>
    <col min="5125" max="5125" width="6" style="172" customWidth="1"/>
    <col min="5126" max="5126" width="14.33203125" style="172" customWidth="1"/>
    <col min="5127" max="5127" width="12.5546875" style="172" customWidth="1"/>
    <col min="5128" max="5128" width="12.109375" style="172" customWidth="1"/>
    <col min="5129" max="5129" width="12.6640625" style="172" customWidth="1"/>
    <col min="5130" max="5130" width="10.5546875" style="172" customWidth="1"/>
    <col min="5131" max="5375" width="8.88671875" style="172"/>
    <col min="5376" max="5376" width="0.5546875" style="172" customWidth="1"/>
    <col min="5377" max="5377" width="6" style="172" customWidth="1"/>
    <col min="5378" max="5378" width="18.109375" style="172" customWidth="1"/>
    <col min="5379" max="5379" width="16.6640625" style="172" customWidth="1"/>
    <col min="5380" max="5380" width="10.5546875" style="172" customWidth="1"/>
    <col min="5381" max="5381" width="6" style="172" customWidth="1"/>
    <col min="5382" max="5382" width="14.33203125" style="172" customWidth="1"/>
    <col min="5383" max="5383" width="12.5546875" style="172" customWidth="1"/>
    <col min="5384" max="5384" width="12.109375" style="172" customWidth="1"/>
    <col min="5385" max="5385" width="12.6640625" style="172" customWidth="1"/>
    <col min="5386" max="5386" width="10.5546875" style="172" customWidth="1"/>
    <col min="5387" max="5631" width="8.88671875" style="172"/>
    <col min="5632" max="5632" width="0.5546875" style="172" customWidth="1"/>
    <col min="5633" max="5633" width="6" style="172" customWidth="1"/>
    <col min="5634" max="5634" width="18.109375" style="172" customWidth="1"/>
    <col min="5635" max="5635" width="16.6640625" style="172" customWidth="1"/>
    <col min="5636" max="5636" width="10.5546875" style="172" customWidth="1"/>
    <col min="5637" max="5637" width="6" style="172" customWidth="1"/>
    <col min="5638" max="5638" width="14.33203125" style="172" customWidth="1"/>
    <col min="5639" max="5639" width="12.5546875" style="172" customWidth="1"/>
    <col min="5640" max="5640" width="12.109375" style="172" customWidth="1"/>
    <col min="5641" max="5641" width="12.6640625" style="172" customWidth="1"/>
    <col min="5642" max="5642" width="10.5546875" style="172" customWidth="1"/>
    <col min="5643" max="5887" width="8.88671875" style="172"/>
    <col min="5888" max="5888" width="0.5546875" style="172" customWidth="1"/>
    <col min="5889" max="5889" width="6" style="172" customWidth="1"/>
    <col min="5890" max="5890" width="18.109375" style="172" customWidth="1"/>
    <col min="5891" max="5891" width="16.6640625" style="172" customWidth="1"/>
    <col min="5892" max="5892" width="10.5546875" style="172" customWidth="1"/>
    <col min="5893" max="5893" width="6" style="172" customWidth="1"/>
    <col min="5894" max="5894" width="14.33203125" style="172" customWidth="1"/>
    <col min="5895" max="5895" width="12.5546875" style="172" customWidth="1"/>
    <col min="5896" max="5896" width="12.109375" style="172" customWidth="1"/>
    <col min="5897" max="5897" width="12.6640625" style="172" customWidth="1"/>
    <col min="5898" max="5898" width="10.5546875" style="172" customWidth="1"/>
    <col min="5899" max="6143" width="8.88671875" style="172"/>
    <col min="6144" max="6144" width="0.5546875" style="172" customWidth="1"/>
    <col min="6145" max="6145" width="6" style="172" customWidth="1"/>
    <col min="6146" max="6146" width="18.109375" style="172" customWidth="1"/>
    <col min="6147" max="6147" width="16.6640625" style="172" customWidth="1"/>
    <col min="6148" max="6148" width="10.5546875" style="172" customWidth="1"/>
    <col min="6149" max="6149" width="6" style="172" customWidth="1"/>
    <col min="6150" max="6150" width="14.33203125" style="172" customWidth="1"/>
    <col min="6151" max="6151" width="12.5546875" style="172" customWidth="1"/>
    <col min="6152" max="6152" width="12.109375" style="172" customWidth="1"/>
    <col min="6153" max="6153" width="12.6640625" style="172" customWidth="1"/>
    <col min="6154" max="6154" width="10.5546875" style="172" customWidth="1"/>
    <col min="6155" max="6399" width="8.88671875" style="172"/>
    <col min="6400" max="6400" width="0.5546875" style="172" customWidth="1"/>
    <col min="6401" max="6401" width="6" style="172" customWidth="1"/>
    <col min="6402" max="6402" width="18.109375" style="172" customWidth="1"/>
    <col min="6403" max="6403" width="16.6640625" style="172" customWidth="1"/>
    <col min="6404" max="6404" width="10.5546875" style="172" customWidth="1"/>
    <col min="6405" max="6405" width="6" style="172" customWidth="1"/>
    <col min="6406" max="6406" width="14.33203125" style="172" customWidth="1"/>
    <col min="6407" max="6407" width="12.5546875" style="172" customWidth="1"/>
    <col min="6408" max="6408" width="12.109375" style="172" customWidth="1"/>
    <col min="6409" max="6409" width="12.6640625" style="172" customWidth="1"/>
    <col min="6410" max="6410" width="10.5546875" style="172" customWidth="1"/>
    <col min="6411" max="6655" width="8.88671875" style="172"/>
    <col min="6656" max="6656" width="0.5546875" style="172" customWidth="1"/>
    <col min="6657" max="6657" width="6" style="172" customWidth="1"/>
    <col min="6658" max="6658" width="18.109375" style="172" customWidth="1"/>
    <col min="6659" max="6659" width="16.6640625" style="172" customWidth="1"/>
    <col min="6660" max="6660" width="10.5546875" style="172" customWidth="1"/>
    <col min="6661" max="6661" width="6" style="172" customWidth="1"/>
    <col min="6662" max="6662" width="14.33203125" style="172" customWidth="1"/>
    <col min="6663" max="6663" width="12.5546875" style="172" customWidth="1"/>
    <col min="6664" max="6664" width="12.109375" style="172" customWidth="1"/>
    <col min="6665" max="6665" width="12.6640625" style="172" customWidth="1"/>
    <col min="6666" max="6666" width="10.5546875" style="172" customWidth="1"/>
    <col min="6667" max="6911" width="8.88671875" style="172"/>
    <col min="6912" max="6912" width="0.5546875" style="172" customWidth="1"/>
    <col min="6913" max="6913" width="6" style="172" customWidth="1"/>
    <col min="6914" max="6914" width="18.109375" style="172" customWidth="1"/>
    <col min="6915" max="6915" width="16.6640625" style="172" customWidth="1"/>
    <col min="6916" max="6916" width="10.5546875" style="172" customWidth="1"/>
    <col min="6917" max="6917" width="6" style="172" customWidth="1"/>
    <col min="6918" max="6918" width="14.33203125" style="172" customWidth="1"/>
    <col min="6919" max="6919" width="12.5546875" style="172" customWidth="1"/>
    <col min="6920" max="6920" width="12.109375" style="172" customWidth="1"/>
    <col min="6921" max="6921" width="12.6640625" style="172" customWidth="1"/>
    <col min="6922" max="6922" width="10.5546875" style="172" customWidth="1"/>
    <col min="6923" max="7167" width="8.88671875" style="172"/>
    <col min="7168" max="7168" width="0.5546875" style="172" customWidth="1"/>
    <col min="7169" max="7169" width="6" style="172" customWidth="1"/>
    <col min="7170" max="7170" width="18.109375" style="172" customWidth="1"/>
    <col min="7171" max="7171" width="16.6640625" style="172" customWidth="1"/>
    <col min="7172" max="7172" width="10.5546875" style="172" customWidth="1"/>
    <col min="7173" max="7173" width="6" style="172" customWidth="1"/>
    <col min="7174" max="7174" width="14.33203125" style="172" customWidth="1"/>
    <col min="7175" max="7175" width="12.5546875" style="172" customWidth="1"/>
    <col min="7176" max="7176" width="12.109375" style="172" customWidth="1"/>
    <col min="7177" max="7177" width="12.6640625" style="172" customWidth="1"/>
    <col min="7178" max="7178" width="10.5546875" style="172" customWidth="1"/>
    <col min="7179" max="7423" width="8.88671875" style="172"/>
    <col min="7424" max="7424" width="0.5546875" style="172" customWidth="1"/>
    <col min="7425" max="7425" width="6" style="172" customWidth="1"/>
    <col min="7426" max="7426" width="18.109375" style="172" customWidth="1"/>
    <col min="7427" max="7427" width="16.6640625" style="172" customWidth="1"/>
    <col min="7428" max="7428" width="10.5546875" style="172" customWidth="1"/>
    <col min="7429" max="7429" width="6" style="172" customWidth="1"/>
    <col min="7430" max="7430" width="14.33203125" style="172" customWidth="1"/>
    <col min="7431" max="7431" width="12.5546875" style="172" customWidth="1"/>
    <col min="7432" max="7432" width="12.109375" style="172" customWidth="1"/>
    <col min="7433" max="7433" width="12.6640625" style="172" customWidth="1"/>
    <col min="7434" max="7434" width="10.5546875" style="172" customWidth="1"/>
    <col min="7435" max="7679" width="8.88671875" style="172"/>
    <col min="7680" max="7680" width="0.5546875" style="172" customWidth="1"/>
    <col min="7681" max="7681" width="6" style="172" customWidth="1"/>
    <col min="7682" max="7682" width="18.109375" style="172" customWidth="1"/>
    <col min="7683" max="7683" width="16.6640625" style="172" customWidth="1"/>
    <col min="7684" max="7684" width="10.5546875" style="172" customWidth="1"/>
    <col min="7685" max="7685" width="6" style="172" customWidth="1"/>
    <col min="7686" max="7686" width="14.33203125" style="172" customWidth="1"/>
    <col min="7687" max="7687" width="12.5546875" style="172" customWidth="1"/>
    <col min="7688" max="7688" width="12.109375" style="172" customWidth="1"/>
    <col min="7689" max="7689" width="12.6640625" style="172" customWidth="1"/>
    <col min="7690" max="7690" width="10.5546875" style="172" customWidth="1"/>
    <col min="7691" max="7935" width="8.88671875" style="172"/>
    <col min="7936" max="7936" width="0.5546875" style="172" customWidth="1"/>
    <col min="7937" max="7937" width="6" style="172" customWidth="1"/>
    <col min="7938" max="7938" width="18.109375" style="172" customWidth="1"/>
    <col min="7939" max="7939" width="16.6640625" style="172" customWidth="1"/>
    <col min="7940" max="7940" width="10.5546875" style="172" customWidth="1"/>
    <col min="7941" max="7941" width="6" style="172" customWidth="1"/>
    <col min="7942" max="7942" width="14.33203125" style="172" customWidth="1"/>
    <col min="7943" max="7943" width="12.5546875" style="172" customWidth="1"/>
    <col min="7944" max="7944" width="12.109375" style="172" customWidth="1"/>
    <col min="7945" max="7945" width="12.6640625" style="172" customWidth="1"/>
    <col min="7946" max="7946" width="10.5546875" style="172" customWidth="1"/>
    <col min="7947" max="8191" width="8.88671875" style="172"/>
    <col min="8192" max="8192" width="0.5546875" style="172" customWidth="1"/>
    <col min="8193" max="8193" width="6" style="172" customWidth="1"/>
    <col min="8194" max="8194" width="18.109375" style="172" customWidth="1"/>
    <col min="8195" max="8195" width="16.6640625" style="172" customWidth="1"/>
    <col min="8196" max="8196" width="10.5546875" style="172" customWidth="1"/>
    <col min="8197" max="8197" width="6" style="172" customWidth="1"/>
    <col min="8198" max="8198" width="14.33203125" style="172" customWidth="1"/>
    <col min="8199" max="8199" width="12.5546875" style="172" customWidth="1"/>
    <col min="8200" max="8200" width="12.109375" style="172" customWidth="1"/>
    <col min="8201" max="8201" width="12.6640625" style="172" customWidth="1"/>
    <col min="8202" max="8202" width="10.5546875" style="172" customWidth="1"/>
    <col min="8203" max="8447" width="8.88671875" style="172"/>
    <col min="8448" max="8448" width="0.5546875" style="172" customWidth="1"/>
    <col min="8449" max="8449" width="6" style="172" customWidth="1"/>
    <col min="8450" max="8450" width="18.109375" style="172" customWidth="1"/>
    <col min="8451" max="8451" width="16.6640625" style="172" customWidth="1"/>
    <col min="8452" max="8452" width="10.5546875" style="172" customWidth="1"/>
    <col min="8453" max="8453" width="6" style="172" customWidth="1"/>
    <col min="8454" max="8454" width="14.33203125" style="172" customWidth="1"/>
    <col min="8455" max="8455" width="12.5546875" style="172" customWidth="1"/>
    <col min="8456" max="8456" width="12.109375" style="172" customWidth="1"/>
    <col min="8457" max="8457" width="12.6640625" style="172" customWidth="1"/>
    <col min="8458" max="8458" width="10.5546875" style="172" customWidth="1"/>
    <col min="8459" max="8703" width="8.88671875" style="172"/>
    <col min="8704" max="8704" width="0.5546875" style="172" customWidth="1"/>
    <col min="8705" max="8705" width="6" style="172" customWidth="1"/>
    <col min="8706" max="8706" width="18.109375" style="172" customWidth="1"/>
    <col min="8707" max="8707" width="16.6640625" style="172" customWidth="1"/>
    <col min="8708" max="8708" width="10.5546875" style="172" customWidth="1"/>
    <col min="8709" max="8709" width="6" style="172" customWidth="1"/>
    <col min="8710" max="8710" width="14.33203125" style="172" customWidth="1"/>
    <col min="8711" max="8711" width="12.5546875" style="172" customWidth="1"/>
    <col min="8712" max="8712" width="12.109375" style="172" customWidth="1"/>
    <col min="8713" max="8713" width="12.6640625" style="172" customWidth="1"/>
    <col min="8714" max="8714" width="10.5546875" style="172" customWidth="1"/>
    <col min="8715" max="8959" width="8.88671875" style="172"/>
    <col min="8960" max="8960" width="0.5546875" style="172" customWidth="1"/>
    <col min="8961" max="8961" width="6" style="172" customWidth="1"/>
    <col min="8962" max="8962" width="18.109375" style="172" customWidth="1"/>
    <col min="8963" max="8963" width="16.6640625" style="172" customWidth="1"/>
    <col min="8964" max="8964" width="10.5546875" style="172" customWidth="1"/>
    <col min="8965" max="8965" width="6" style="172" customWidth="1"/>
    <col min="8966" max="8966" width="14.33203125" style="172" customWidth="1"/>
    <col min="8967" max="8967" width="12.5546875" style="172" customWidth="1"/>
    <col min="8968" max="8968" width="12.109375" style="172" customWidth="1"/>
    <col min="8969" max="8969" width="12.6640625" style="172" customWidth="1"/>
    <col min="8970" max="8970" width="10.5546875" style="172" customWidth="1"/>
    <col min="8971" max="9215" width="8.88671875" style="172"/>
    <col min="9216" max="9216" width="0.5546875" style="172" customWidth="1"/>
    <col min="9217" max="9217" width="6" style="172" customWidth="1"/>
    <col min="9218" max="9218" width="18.109375" style="172" customWidth="1"/>
    <col min="9219" max="9219" width="16.6640625" style="172" customWidth="1"/>
    <col min="9220" max="9220" width="10.5546875" style="172" customWidth="1"/>
    <col min="9221" max="9221" width="6" style="172" customWidth="1"/>
    <col min="9222" max="9222" width="14.33203125" style="172" customWidth="1"/>
    <col min="9223" max="9223" width="12.5546875" style="172" customWidth="1"/>
    <col min="9224" max="9224" width="12.109375" style="172" customWidth="1"/>
    <col min="9225" max="9225" width="12.6640625" style="172" customWidth="1"/>
    <col min="9226" max="9226" width="10.5546875" style="172" customWidth="1"/>
    <col min="9227" max="9471" width="8.88671875" style="172"/>
    <col min="9472" max="9472" width="0.5546875" style="172" customWidth="1"/>
    <col min="9473" max="9473" width="6" style="172" customWidth="1"/>
    <col min="9474" max="9474" width="18.109375" style="172" customWidth="1"/>
    <col min="9475" max="9475" width="16.6640625" style="172" customWidth="1"/>
    <col min="9476" max="9476" width="10.5546875" style="172" customWidth="1"/>
    <col min="9477" max="9477" width="6" style="172" customWidth="1"/>
    <col min="9478" max="9478" width="14.33203125" style="172" customWidth="1"/>
    <col min="9479" max="9479" width="12.5546875" style="172" customWidth="1"/>
    <col min="9480" max="9480" width="12.109375" style="172" customWidth="1"/>
    <col min="9481" max="9481" width="12.6640625" style="172" customWidth="1"/>
    <col min="9482" max="9482" width="10.5546875" style="172" customWidth="1"/>
    <col min="9483" max="9727" width="8.88671875" style="172"/>
    <col min="9728" max="9728" width="0.5546875" style="172" customWidth="1"/>
    <col min="9729" max="9729" width="6" style="172" customWidth="1"/>
    <col min="9730" max="9730" width="18.109375" style="172" customWidth="1"/>
    <col min="9731" max="9731" width="16.6640625" style="172" customWidth="1"/>
    <col min="9732" max="9732" width="10.5546875" style="172" customWidth="1"/>
    <col min="9733" max="9733" width="6" style="172" customWidth="1"/>
    <col min="9734" max="9734" width="14.33203125" style="172" customWidth="1"/>
    <col min="9735" max="9735" width="12.5546875" style="172" customWidth="1"/>
    <col min="9736" max="9736" width="12.109375" style="172" customWidth="1"/>
    <col min="9737" max="9737" width="12.6640625" style="172" customWidth="1"/>
    <col min="9738" max="9738" width="10.5546875" style="172" customWidth="1"/>
    <col min="9739" max="9983" width="8.88671875" style="172"/>
    <col min="9984" max="9984" width="0.5546875" style="172" customWidth="1"/>
    <col min="9985" max="9985" width="6" style="172" customWidth="1"/>
    <col min="9986" max="9986" width="18.109375" style="172" customWidth="1"/>
    <col min="9987" max="9987" width="16.6640625" style="172" customWidth="1"/>
    <col min="9988" max="9988" width="10.5546875" style="172" customWidth="1"/>
    <col min="9989" max="9989" width="6" style="172" customWidth="1"/>
    <col min="9990" max="9990" width="14.33203125" style="172" customWidth="1"/>
    <col min="9991" max="9991" width="12.5546875" style="172" customWidth="1"/>
    <col min="9992" max="9992" width="12.109375" style="172" customWidth="1"/>
    <col min="9993" max="9993" width="12.6640625" style="172" customWidth="1"/>
    <col min="9994" max="9994" width="10.5546875" style="172" customWidth="1"/>
    <col min="9995" max="10239" width="8.88671875" style="172"/>
    <col min="10240" max="10240" width="0.5546875" style="172" customWidth="1"/>
    <col min="10241" max="10241" width="6" style="172" customWidth="1"/>
    <col min="10242" max="10242" width="18.109375" style="172" customWidth="1"/>
    <col min="10243" max="10243" width="16.6640625" style="172" customWidth="1"/>
    <col min="10244" max="10244" width="10.5546875" style="172" customWidth="1"/>
    <col min="10245" max="10245" width="6" style="172" customWidth="1"/>
    <col min="10246" max="10246" width="14.33203125" style="172" customWidth="1"/>
    <col min="10247" max="10247" width="12.5546875" style="172" customWidth="1"/>
    <col min="10248" max="10248" width="12.109375" style="172" customWidth="1"/>
    <col min="10249" max="10249" width="12.6640625" style="172" customWidth="1"/>
    <col min="10250" max="10250" width="10.5546875" style="172" customWidth="1"/>
    <col min="10251" max="10495" width="8.88671875" style="172"/>
    <col min="10496" max="10496" width="0.5546875" style="172" customWidth="1"/>
    <col min="10497" max="10497" width="6" style="172" customWidth="1"/>
    <col min="10498" max="10498" width="18.109375" style="172" customWidth="1"/>
    <col min="10499" max="10499" width="16.6640625" style="172" customWidth="1"/>
    <col min="10500" max="10500" width="10.5546875" style="172" customWidth="1"/>
    <col min="10501" max="10501" width="6" style="172" customWidth="1"/>
    <col min="10502" max="10502" width="14.33203125" style="172" customWidth="1"/>
    <col min="10503" max="10503" width="12.5546875" style="172" customWidth="1"/>
    <col min="10504" max="10504" width="12.109375" style="172" customWidth="1"/>
    <col min="10505" max="10505" width="12.6640625" style="172" customWidth="1"/>
    <col min="10506" max="10506" width="10.5546875" style="172" customWidth="1"/>
    <col min="10507" max="10751" width="8.88671875" style="172"/>
    <col min="10752" max="10752" width="0.5546875" style="172" customWidth="1"/>
    <col min="10753" max="10753" width="6" style="172" customWidth="1"/>
    <col min="10754" max="10754" width="18.109375" style="172" customWidth="1"/>
    <col min="10755" max="10755" width="16.6640625" style="172" customWidth="1"/>
    <col min="10756" max="10756" width="10.5546875" style="172" customWidth="1"/>
    <col min="10757" max="10757" width="6" style="172" customWidth="1"/>
    <col min="10758" max="10758" width="14.33203125" style="172" customWidth="1"/>
    <col min="10759" max="10759" width="12.5546875" style="172" customWidth="1"/>
    <col min="10760" max="10760" width="12.109375" style="172" customWidth="1"/>
    <col min="10761" max="10761" width="12.6640625" style="172" customWidth="1"/>
    <col min="10762" max="10762" width="10.5546875" style="172" customWidth="1"/>
    <col min="10763" max="11007" width="8.88671875" style="172"/>
    <col min="11008" max="11008" width="0.5546875" style="172" customWidth="1"/>
    <col min="11009" max="11009" width="6" style="172" customWidth="1"/>
    <col min="11010" max="11010" width="18.109375" style="172" customWidth="1"/>
    <col min="11011" max="11011" width="16.6640625" style="172" customWidth="1"/>
    <col min="11012" max="11012" width="10.5546875" style="172" customWidth="1"/>
    <col min="11013" max="11013" width="6" style="172" customWidth="1"/>
    <col min="11014" max="11014" width="14.33203125" style="172" customWidth="1"/>
    <col min="11015" max="11015" width="12.5546875" style="172" customWidth="1"/>
    <col min="11016" max="11016" width="12.109375" style="172" customWidth="1"/>
    <col min="11017" max="11017" width="12.6640625" style="172" customWidth="1"/>
    <col min="11018" max="11018" width="10.5546875" style="172" customWidth="1"/>
    <col min="11019" max="11263" width="8.88671875" style="172"/>
    <col min="11264" max="11264" width="0.5546875" style="172" customWidth="1"/>
    <col min="11265" max="11265" width="6" style="172" customWidth="1"/>
    <col min="11266" max="11266" width="18.109375" style="172" customWidth="1"/>
    <col min="11267" max="11267" width="16.6640625" style="172" customWidth="1"/>
    <col min="11268" max="11268" width="10.5546875" style="172" customWidth="1"/>
    <col min="11269" max="11269" width="6" style="172" customWidth="1"/>
    <col min="11270" max="11270" width="14.33203125" style="172" customWidth="1"/>
    <col min="11271" max="11271" width="12.5546875" style="172" customWidth="1"/>
    <col min="11272" max="11272" width="12.109375" style="172" customWidth="1"/>
    <col min="11273" max="11273" width="12.6640625" style="172" customWidth="1"/>
    <col min="11274" max="11274" width="10.5546875" style="172" customWidth="1"/>
    <col min="11275" max="11519" width="8.88671875" style="172"/>
    <col min="11520" max="11520" width="0.5546875" style="172" customWidth="1"/>
    <col min="11521" max="11521" width="6" style="172" customWidth="1"/>
    <col min="11522" max="11522" width="18.109375" style="172" customWidth="1"/>
    <col min="11523" max="11523" width="16.6640625" style="172" customWidth="1"/>
    <col min="11524" max="11524" width="10.5546875" style="172" customWidth="1"/>
    <col min="11525" max="11525" width="6" style="172" customWidth="1"/>
    <col min="11526" max="11526" width="14.33203125" style="172" customWidth="1"/>
    <col min="11527" max="11527" width="12.5546875" style="172" customWidth="1"/>
    <col min="11528" max="11528" width="12.109375" style="172" customWidth="1"/>
    <col min="11529" max="11529" width="12.6640625" style="172" customWidth="1"/>
    <col min="11530" max="11530" width="10.5546875" style="172" customWidth="1"/>
    <col min="11531" max="11775" width="8.88671875" style="172"/>
    <col min="11776" max="11776" width="0.5546875" style="172" customWidth="1"/>
    <col min="11777" max="11777" width="6" style="172" customWidth="1"/>
    <col min="11778" max="11778" width="18.109375" style="172" customWidth="1"/>
    <col min="11779" max="11779" width="16.6640625" style="172" customWidth="1"/>
    <col min="11780" max="11780" width="10.5546875" style="172" customWidth="1"/>
    <col min="11781" max="11781" width="6" style="172" customWidth="1"/>
    <col min="11782" max="11782" width="14.33203125" style="172" customWidth="1"/>
    <col min="11783" max="11783" width="12.5546875" style="172" customWidth="1"/>
    <col min="11784" max="11784" width="12.109375" style="172" customWidth="1"/>
    <col min="11785" max="11785" width="12.6640625" style="172" customWidth="1"/>
    <col min="11786" max="11786" width="10.5546875" style="172" customWidth="1"/>
    <col min="11787" max="12031" width="8.88671875" style="172"/>
    <col min="12032" max="12032" width="0.5546875" style="172" customWidth="1"/>
    <col min="12033" max="12033" width="6" style="172" customWidth="1"/>
    <col min="12034" max="12034" width="18.109375" style="172" customWidth="1"/>
    <col min="12035" max="12035" width="16.6640625" style="172" customWidth="1"/>
    <col min="12036" max="12036" width="10.5546875" style="172" customWidth="1"/>
    <col min="12037" max="12037" width="6" style="172" customWidth="1"/>
    <col min="12038" max="12038" width="14.33203125" style="172" customWidth="1"/>
    <col min="12039" max="12039" width="12.5546875" style="172" customWidth="1"/>
    <col min="12040" max="12040" width="12.109375" style="172" customWidth="1"/>
    <col min="12041" max="12041" width="12.6640625" style="172" customWidth="1"/>
    <col min="12042" max="12042" width="10.5546875" style="172" customWidth="1"/>
    <col min="12043" max="12287" width="8.88671875" style="172"/>
    <col min="12288" max="12288" width="0.5546875" style="172" customWidth="1"/>
    <col min="12289" max="12289" width="6" style="172" customWidth="1"/>
    <col min="12290" max="12290" width="18.109375" style="172" customWidth="1"/>
    <col min="12291" max="12291" width="16.6640625" style="172" customWidth="1"/>
    <col min="12292" max="12292" width="10.5546875" style="172" customWidth="1"/>
    <col min="12293" max="12293" width="6" style="172" customWidth="1"/>
    <col min="12294" max="12294" width="14.33203125" style="172" customWidth="1"/>
    <col min="12295" max="12295" width="12.5546875" style="172" customWidth="1"/>
    <col min="12296" max="12296" width="12.109375" style="172" customWidth="1"/>
    <col min="12297" max="12297" width="12.6640625" style="172" customWidth="1"/>
    <col min="12298" max="12298" width="10.5546875" style="172" customWidth="1"/>
    <col min="12299" max="12543" width="8.88671875" style="172"/>
    <col min="12544" max="12544" width="0.5546875" style="172" customWidth="1"/>
    <col min="12545" max="12545" width="6" style="172" customWidth="1"/>
    <col min="12546" max="12546" width="18.109375" style="172" customWidth="1"/>
    <col min="12547" max="12547" width="16.6640625" style="172" customWidth="1"/>
    <col min="12548" max="12548" width="10.5546875" style="172" customWidth="1"/>
    <col min="12549" max="12549" width="6" style="172" customWidth="1"/>
    <col min="12550" max="12550" width="14.33203125" style="172" customWidth="1"/>
    <col min="12551" max="12551" width="12.5546875" style="172" customWidth="1"/>
    <col min="12552" max="12552" width="12.109375" style="172" customWidth="1"/>
    <col min="12553" max="12553" width="12.6640625" style="172" customWidth="1"/>
    <col min="12554" max="12554" width="10.5546875" style="172" customWidth="1"/>
    <col min="12555" max="12799" width="8.88671875" style="172"/>
    <col min="12800" max="12800" width="0.5546875" style="172" customWidth="1"/>
    <col min="12801" max="12801" width="6" style="172" customWidth="1"/>
    <col min="12802" max="12802" width="18.109375" style="172" customWidth="1"/>
    <col min="12803" max="12803" width="16.6640625" style="172" customWidth="1"/>
    <col min="12804" max="12804" width="10.5546875" style="172" customWidth="1"/>
    <col min="12805" max="12805" width="6" style="172" customWidth="1"/>
    <col min="12806" max="12806" width="14.33203125" style="172" customWidth="1"/>
    <col min="12807" max="12807" width="12.5546875" style="172" customWidth="1"/>
    <col min="12808" max="12808" width="12.109375" style="172" customWidth="1"/>
    <col min="12809" max="12809" width="12.6640625" style="172" customWidth="1"/>
    <col min="12810" max="12810" width="10.5546875" style="172" customWidth="1"/>
    <col min="12811" max="13055" width="8.88671875" style="172"/>
    <col min="13056" max="13056" width="0.5546875" style="172" customWidth="1"/>
    <col min="13057" max="13057" width="6" style="172" customWidth="1"/>
    <col min="13058" max="13058" width="18.109375" style="172" customWidth="1"/>
    <col min="13059" max="13059" width="16.6640625" style="172" customWidth="1"/>
    <col min="13060" max="13060" width="10.5546875" style="172" customWidth="1"/>
    <col min="13061" max="13061" width="6" style="172" customWidth="1"/>
    <col min="13062" max="13062" width="14.33203125" style="172" customWidth="1"/>
    <col min="13063" max="13063" width="12.5546875" style="172" customWidth="1"/>
    <col min="13064" max="13064" width="12.109375" style="172" customWidth="1"/>
    <col min="13065" max="13065" width="12.6640625" style="172" customWidth="1"/>
    <col min="13066" max="13066" width="10.5546875" style="172" customWidth="1"/>
    <col min="13067" max="13311" width="8.88671875" style="172"/>
    <col min="13312" max="13312" width="0.5546875" style="172" customWidth="1"/>
    <col min="13313" max="13313" width="6" style="172" customWidth="1"/>
    <col min="13314" max="13314" width="18.109375" style="172" customWidth="1"/>
    <col min="13315" max="13315" width="16.6640625" style="172" customWidth="1"/>
    <col min="13316" max="13316" width="10.5546875" style="172" customWidth="1"/>
    <col min="13317" max="13317" width="6" style="172" customWidth="1"/>
    <col min="13318" max="13318" width="14.33203125" style="172" customWidth="1"/>
    <col min="13319" max="13319" width="12.5546875" style="172" customWidth="1"/>
    <col min="13320" max="13320" width="12.109375" style="172" customWidth="1"/>
    <col min="13321" max="13321" width="12.6640625" style="172" customWidth="1"/>
    <col min="13322" max="13322" width="10.5546875" style="172" customWidth="1"/>
    <col min="13323" max="13567" width="8.88671875" style="172"/>
    <col min="13568" max="13568" width="0.5546875" style="172" customWidth="1"/>
    <col min="13569" max="13569" width="6" style="172" customWidth="1"/>
    <col min="13570" max="13570" width="18.109375" style="172" customWidth="1"/>
    <col min="13571" max="13571" width="16.6640625" style="172" customWidth="1"/>
    <col min="13572" max="13572" width="10.5546875" style="172" customWidth="1"/>
    <col min="13573" max="13573" width="6" style="172" customWidth="1"/>
    <col min="13574" max="13574" width="14.33203125" style="172" customWidth="1"/>
    <col min="13575" max="13575" width="12.5546875" style="172" customWidth="1"/>
    <col min="13576" max="13576" width="12.109375" style="172" customWidth="1"/>
    <col min="13577" max="13577" width="12.6640625" style="172" customWidth="1"/>
    <col min="13578" max="13578" width="10.5546875" style="172" customWidth="1"/>
    <col min="13579" max="13823" width="8.88671875" style="172"/>
    <col min="13824" max="13824" width="0.5546875" style="172" customWidth="1"/>
    <col min="13825" max="13825" width="6" style="172" customWidth="1"/>
    <col min="13826" max="13826" width="18.109375" style="172" customWidth="1"/>
    <col min="13827" max="13827" width="16.6640625" style="172" customWidth="1"/>
    <col min="13828" max="13828" width="10.5546875" style="172" customWidth="1"/>
    <col min="13829" max="13829" width="6" style="172" customWidth="1"/>
    <col min="13830" max="13830" width="14.33203125" style="172" customWidth="1"/>
    <col min="13831" max="13831" width="12.5546875" style="172" customWidth="1"/>
    <col min="13832" max="13832" width="12.109375" style="172" customWidth="1"/>
    <col min="13833" max="13833" width="12.6640625" style="172" customWidth="1"/>
    <col min="13834" max="13834" width="10.5546875" style="172" customWidth="1"/>
    <col min="13835" max="14079" width="8.88671875" style="172"/>
    <col min="14080" max="14080" width="0.5546875" style="172" customWidth="1"/>
    <col min="14081" max="14081" width="6" style="172" customWidth="1"/>
    <col min="14082" max="14082" width="18.109375" style="172" customWidth="1"/>
    <col min="14083" max="14083" width="16.6640625" style="172" customWidth="1"/>
    <col min="14084" max="14084" width="10.5546875" style="172" customWidth="1"/>
    <col min="14085" max="14085" width="6" style="172" customWidth="1"/>
    <col min="14086" max="14086" width="14.33203125" style="172" customWidth="1"/>
    <col min="14087" max="14087" width="12.5546875" style="172" customWidth="1"/>
    <col min="14088" max="14088" width="12.109375" style="172" customWidth="1"/>
    <col min="14089" max="14089" width="12.6640625" style="172" customWidth="1"/>
    <col min="14090" max="14090" width="10.5546875" style="172" customWidth="1"/>
    <col min="14091" max="14335" width="8.88671875" style="172"/>
    <col min="14336" max="14336" width="0.5546875" style="172" customWidth="1"/>
    <col min="14337" max="14337" width="6" style="172" customWidth="1"/>
    <col min="14338" max="14338" width="18.109375" style="172" customWidth="1"/>
    <col min="14339" max="14339" width="16.6640625" style="172" customWidth="1"/>
    <col min="14340" max="14340" width="10.5546875" style="172" customWidth="1"/>
    <col min="14341" max="14341" width="6" style="172" customWidth="1"/>
    <col min="14342" max="14342" width="14.33203125" style="172" customWidth="1"/>
    <col min="14343" max="14343" width="12.5546875" style="172" customWidth="1"/>
    <col min="14344" max="14344" width="12.109375" style="172" customWidth="1"/>
    <col min="14345" max="14345" width="12.6640625" style="172" customWidth="1"/>
    <col min="14346" max="14346" width="10.5546875" style="172" customWidth="1"/>
    <col min="14347" max="14591" width="8.88671875" style="172"/>
    <col min="14592" max="14592" width="0.5546875" style="172" customWidth="1"/>
    <col min="14593" max="14593" width="6" style="172" customWidth="1"/>
    <col min="14594" max="14594" width="18.109375" style="172" customWidth="1"/>
    <col min="14595" max="14595" width="16.6640625" style="172" customWidth="1"/>
    <col min="14596" max="14596" width="10.5546875" style="172" customWidth="1"/>
    <col min="14597" max="14597" width="6" style="172" customWidth="1"/>
    <col min="14598" max="14598" width="14.33203125" style="172" customWidth="1"/>
    <col min="14599" max="14599" width="12.5546875" style="172" customWidth="1"/>
    <col min="14600" max="14600" width="12.109375" style="172" customWidth="1"/>
    <col min="14601" max="14601" width="12.6640625" style="172" customWidth="1"/>
    <col min="14602" max="14602" width="10.5546875" style="172" customWidth="1"/>
    <col min="14603" max="14847" width="8.88671875" style="172"/>
    <col min="14848" max="14848" width="0.5546875" style="172" customWidth="1"/>
    <col min="14849" max="14849" width="6" style="172" customWidth="1"/>
    <col min="14850" max="14850" width="18.109375" style="172" customWidth="1"/>
    <col min="14851" max="14851" width="16.6640625" style="172" customWidth="1"/>
    <col min="14852" max="14852" width="10.5546875" style="172" customWidth="1"/>
    <col min="14853" max="14853" width="6" style="172" customWidth="1"/>
    <col min="14854" max="14854" width="14.33203125" style="172" customWidth="1"/>
    <col min="14855" max="14855" width="12.5546875" style="172" customWidth="1"/>
    <col min="14856" max="14856" width="12.109375" style="172" customWidth="1"/>
    <col min="14857" max="14857" width="12.6640625" style="172" customWidth="1"/>
    <col min="14858" max="14858" width="10.5546875" style="172" customWidth="1"/>
    <col min="14859" max="15103" width="8.88671875" style="172"/>
    <col min="15104" max="15104" width="0.5546875" style="172" customWidth="1"/>
    <col min="15105" max="15105" width="6" style="172" customWidth="1"/>
    <col min="15106" max="15106" width="18.109375" style="172" customWidth="1"/>
    <col min="15107" max="15107" width="16.6640625" style="172" customWidth="1"/>
    <col min="15108" max="15108" width="10.5546875" style="172" customWidth="1"/>
    <col min="15109" max="15109" width="6" style="172" customWidth="1"/>
    <col min="15110" max="15110" width="14.33203125" style="172" customWidth="1"/>
    <col min="15111" max="15111" width="12.5546875" style="172" customWidth="1"/>
    <col min="15112" max="15112" width="12.109375" style="172" customWidth="1"/>
    <col min="15113" max="15113" width="12.6640625" style="172" customWidth="1"/>
    <col min="15114" max="15114" width="10.5546875" style="172" customWidth="1"/>
    <col min="15115" max="15359" width="8.88671875" style="172"/>
    <col min="15360" max="15360" width="0.5546875" style="172" customWidth="1"/>
    <col min="15361" max="15361" width="6" style="172" customWidth="1"/>
    <col min="15362" max="15362" width="18.109375" style="172" customWidth="1"/>
    <col min="15363" max="15363" width="16.6640625" style="172" customWidth="1"/>
    <col min="15364" max="15364" width="10.5546875" style="172" customWidth="1"/>
    <col min="15365" max="15365" width="6" style="172" customWidth="1"/>
    <col min="15366" max="15366" width="14.33203125" style="172" customWidth="1"/>
    <col min="15367" max="15367" width="12.5546875" style="172" customWidth="1"/>
    <col min="15368" max="15368" width="12.109375" style="172" customWidth="1"/>
    <col min="15369" max="15369" width="12.6640625" style="172" customWidth="1"/>
    <col min="15370" max="15370" width="10.5546875" style="172" customWidth="1"/>
    <col min="15371" max="15615" width="8.88671875" style="172"/>
    <col min="15616" max="15616" width="0.5546875" style="172" customWidth="1"/>
    <col min="15617" max="15617" width="6" style="172" customWidth="1"/>
    <col min="15618" max="15618" width="18.109375" style="172" customWidth="1"/>
    <col min="15619" max="15619" width="16.6640625" style="172" customWidth="1"/>
    <col min="15620" max="15620" width="10.5546875" style="172" customWidth="1"/>
    <col min="15621" max="15621" width="6" style="172" customWidth="1"/>
    <col min="15622" max="15622" width="14.33203125" style="172" customWidth="1"/>
    <col min="15623" max="15623" width="12.5546875" style="172" customWidth="1"/>
    <col min="15624" max="15624" width="12.109375" style="172" customWidth="1"/>
    <col min="15625" max="15625" width="12.6640625" style="172" customWidth="1"/>
    <col min="15626" max="15626" width="10.5546875" style="172" customWidth="1"/>
    <col min="15627" max="15871" width="8.88671875" style="172"/>
    <col min="15872" max="15872" width="0.5546875" style="172" customWidth="1"/>
    <col min="15873" max="15873" width="6" style="172" customWidth="1"/>
    <col min="15874" max="15874" width="18.109375" style="172" customWidth="1"/>
    <col min="15875" max="15875" width="16.6640625" style="172" customWidth="1"/>
    <col min="15876" max="15876" width="10.5546875" style="172" customWidth="1"/>
    <col min="15877" max="15877" width="6" style="172" customWidth="1"/>
    <col min="15878" max="15878" width="14.33203125" style="172" customWidth="1"/>
    <col min="15879" max="15879" width="12.5546875" style="172" customWidth="1"/>
    <col min="15880" max="15880" width="12.109375" style="172" customWidth="1"/>
    <col min="15881" max="15881" width="12.6640625" style="172" customWidth="1"/>
    <col min="15882" max="15882" width="10.5546875" style="172" customWidth="1"/>
    <col min="15883" max="16127" width="8.88671875" style="172"/>
    <col min="16128" max="16128" width="0.5546875" style="172" customWidth="1"/>
    <col min="16129" max="16129" width="6" style="172" customWidth="1"/>
    <col min="16130" max="16130" width="18.109375" style="172" customWidth="1"/>
    <col min="16131" max="16131" width="16.6640625" style="172" customWidth="1"/>
    <col min="16132" max="16132" width="10.5546875" style="172" customWidth="1"/>
    <col min="16133" max="16133" width="6" style="172" customWidth="1"/>
    <col min="16134" max="16134" width="14.33203125" style="172" customWidth="1"/>
    <col min="16135" max="16135" width="12.5546875" style="172" customWidth="1"/>
    <col min="16136" max="16136" width="12.109375" style="172" customWidth="1"/>
    <col min="16137" max="16137" width="12.6640625" style="172" customWidth="1"/>
    <col min="16138" max="16138" width="10.5546875" style="172" customWidth="1"/>
    <col min="16139" max="16384" width="8.88671875" style="172"/>
  </cols>
  <sheetData>
    <row r="1" spans="2:11" ht="24.95" customHeight="1">
      <c r="B1" s="310" t="s">
        <v>224</v>
      </c>
      <c r="C1" s="310"/>
      <c r="D1" s="310"/>
      <c r="E1" s="310"/>
      <c r="F1" s="310"/>
      <c r="G1" s="310"/>
      <c r="H1" s="310"/>
      <c r="I1" s="310"/>
      <c r="J1" s="310"/>
      <c r="K1" s="310"/>
    </row>
    <row r="2" spans="2:11" ht="9.9499999999999993" customHeight="1"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2:11" ht="30.75" customHeight="1">
      <c r="B3" s="200" t="s">
        <v>225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1" t="s">
        <v>10</v>
      </c>
    </row>
    <row r="4" spans="2:11" s="2" customFormat="1" ht="18" customHeight="1">
      <c r="B4" s="206">
        <v>1</v>
      </c>
      <c r="C4" s="226" t="s">
        <v>230</v>
      </c>
      <c r="D4" s="226" t="s">
        <v>6</v>
      </c>
      <c r="E4" s="227"/>
      <c r="F4" s="228" t="s">
        <v>6</v>
      </c>
      <c r="G4" s="229"/>
      <c r="H4" s="229"/>
      <c r="I4" s="229"/>
      <c r="J4" s="229"/>
      <c r="K4" s="230"/>
    </row>
    <row r="5" spans="2:11" s="2" customFormat="1" ht="18" customHeight="1">
      <c r="B5" s="213" t="s">
        <v>231</v>
      </c>
      <c r="C5" s="214" t="s">
        <v>232</v>
      </c>
      <c r="D5" s="214"/>
      <c r="E5" s="215"/>
      <c r="F5" s="216"/>
      <c r="G5" s="217"/>
      <c r="H5" s="217"/>
      <c r="I5" s="217"/>
      <c r="J5" s="217"/>
      <c r="K5" s="218"/>
    </row>
    <row r="6" spans="2:11" s="2" customFormat="1" ht="18" customHeight="1">
      <c r="B6" s="213" t="s">
        <v>233</v>
      </c>
      <c r="C6" s="214" t="s">
        <v>234</v>
      </c>
      <c r="D6" s="214"/>
      <c r="E6" s="215"/>
      <c r="F6" s="216"/>
      <c r="G6" s="217"/>
      <c r="H6" s="217"/>
      <c r="I6" s="217"/>
      <c r="J6" s="217"/>
      <c r="K6" s="218"/>
    </row>
    <row r="7" spans="2:11" s="2" customFormat="1" ht="18" customHeight="1">
      <c r="B7" s="213" t="s">
        <v>235</v>
      </c>
      <c r="C7" s="214" t="s">
        <v>236</v>
      </c>
      <c r="D7" s="214"/>
      <c r="E7" s="215"/>
      <c r="F7" s="216"/>
      <c r="G7" s="217"/>
      <c r="H7" s="217"/>
      <c r="I7" s="217"/>
      <c r="J7" s="217"/>
      <c r="K7" s="218"/>
    </row>
    <row r="8" spans="2:11" s="2" customFormat="1" ht="18" customHeight="1">
      <c r="B8" s="213" t="s">
        <v>233</v>
      </c>
      <c r="C8" s="214" t="s">
        <v>237</v>
      </c>
      <c r="D8" s="214"/>
      <c r="E8" s="215"/>
      <c r="F8" s="216"/>
      <c r="G8" s="217"/>
      <c r="H8" s="217"/>
      <c r="I8" s="217"/>
      <c r="J8" s="217"/>
      <c r="K8" s="218"/>
    </row>
    <row r="9" spans="2:11" s="2" customFormat="1" ht="18" customHeight="1">
      <c r="B9" s="208">
        <v>2</v>
      </c>
      <c r="C9" s="209" t="s">
        <v>229</v>
      </c>
      <c r="D9" s="209" t="s">
        <v>6</v>
      </c>
      <c r="E9" s="210"/>
      <c r="F9" s="211" t="s">
        <v>6</v>
      </c>
      <c r="G9" s="217"/>
      <c r="H9" s="212"/>
      <c r="I9" s="212"/>
      <c r="J9" s="212"/>
      <c r="K9" s="218"/>
    </row>
    <row r="10" spans="2:11" s="2" customFormat="1" ht="18" customHeight="1">
      <c r="B10" s="208" t="s">
        <v>285</v>
      </c>
      <c r="C10" s="209" t="s">
        <v>284</v>
      </c>
      <c r="D10" s="209"/>
      <c r="E10" s="210"/>
      <c r="F10" s="211"/>
      <c r="G10" s="217"/>
      <c r="H10" s="212"/>
      <c r="I10" s="212"/>
      <c r="J10" s="212"/>
      <c r="K10" s="218"/>
    </row>
    <row r="11" spans="2:11" s="2" customFormat="1" ht="18" customHeight="1">
      <c r="B11" s="213" t="s">
        <v>286</v>
      </c>
      <c r="C11" s="214" t="s">
        <v>238</v>
      </c>
      <c r="D11" s="214"/>
      <c r="E11" s="219"/>
      <c r="F11" s="216"/>
      <c r="G11" s="217"/>
      <c r="H11" s="215"/>
      <c r="I11" s="215"/>
      <c r="J11" s="215"/>
      <c r="K11" s="218"/>
    </row>
    <row r="12" spans="2:11" s="2" customFormat="1" ht="18" customHeight="1">
      <c r="B12" s="213" t="s">
        <v>235</v>
      </c>
      <c r="C12" s="214" t="s">
        <v>239</v>
      </c>
      <c r="D12" s="214"/>
      <c r="E12" s="219"/>
      <c r="F12" s="216"/>
      <c r="G12" s="217"/>
      <c r="H12" s="215"/>
      <c r="I12" s="215"/>
      <c r="J12" s="215"/>
      <c r="K12" s="218"/>
    </row>
    <row r="13" spans="2:11" s="2" customFormat="1" ht="18" customHeight="1">
      <c r="B13" s="213">
        <v>3</v>
      </c>
      <c r="C13" s="214" t="s">
        <v>240</v>
      </c>
      <c r="D13" s="214"/>
      <c r="E13" s="219"/>
      <c r="F13" s="216"/>
      <c r="G13" s="212"/>
      <c r="H13" s="215"/>
      <c r="I13" s="215"/>
      <c r="J13" s="215"/>
      <c r="K13" s="218"/>
    </row>
    <row r="14" spans="2:11" ht="18" customHeight="1">
      <c r="B14" s="213"/>
      <c r="C14" s="214"/>
      <c r="D14" s="214"/>
      <c r="E14" s="219"/>
      <c r="F14" s="216"/>
      <c r="G14" s="217"/>
      <c r="H14" s="215"/>
      <c r="I14" s="215"/>
      <c r="J14" s="215"/>
      <c r="K14" s="218"/>
    </row>
    <row r="15" spans="2:11" s="2" customFormat="1" ht="18" customHeight="1">
      <c r="B15" s="213"/>
      <c r="C15" s="214" t="s">
        <v>243</v>
      </c>
      <c r="D15" s="214"/>
      <c r="E15" s="219"/>
      <c r="F15" s="216"/>
      <c r="G15" s="212"/>
      <c r="H15" s="215"/>
      <c r="I15" s="215"/>
      <c r="J15" s="215"/>
      <c r="K15" s="218"/>
    </row>
    <row r="16" spans="2:11" ht="18" customHeight="1">
      <c r="B16" s="213"/>
      <c r="C16" s="214" t="s">
        <v>245</v>
      </c>
      <c r="D16" s="214"/>
      <c r="E16" s="241">
        <v>13.8</v>
      </c>
      <c r="F16" s="216" t="s">
        <v>258</v>
      </c>
      <c r="G16" s="217"/>
      <c r="H16" s="215"/>
      <c r="I16" s="215"/>
      <c r="J16" s="215"/>
      <c r="K16" s="264"/>
    </row>
    <row r="17" spans="2:11" ht="18" customHeight="1">
      <c r="B17" s="213"/>
      <c r="C17" s="214" t="s">
        <v>246</v>
      </c>
      <c r="D17" s="214"/>
      <c r="E17" s="241">
        <v>3.7</v>
      </c>
      <c r="F17" s="216" t="s">
        <v>260</v>
      </c>
      <c r="G17" s="217"/>
      <c r="H17" s="215"/>
      <c r="I17" s="215"/>
      <c r="J17" s="215"/>
      <c r="K17" s="264"/>
    </row>
    <row r="18" spans="2:11" ht="18" customHeight="1">
      <c r="B18" s="213"/>
      <c r="C18" s="214" t="s">
        <v>247</v>
      </c>
      <c r="D18" s="214"/>
      <c r="E18" s="241">
        <v>1.01</v>
      </c>
      <c r="F18" s="216" t="s">
        <v>260</v>
      </c>
      <c r="G18" s="217"/>
      <c r="H18" s="215"/>
      <c r="I18" s="215"/>
      <c r="J18" s="215"/>
      <c r="K18" s="264"/>
    </row>
    <row r="19" spans="2:11" ht="18" customHeight="1">
      <c r="B19" s="213"/>
      <c r="C19" s="214" t="s">
        <v>259</v>
      </c>
      <c r="D19" s="214"/>
      <c r="E19" s="241">
        <v>2.2999999999999998</v>
      </c>
      <c r="F19" s="216" t="s">
        <v>260</v>
      </c>
      <c r="G19" s="217">
        <v>932952</v>
      </c>
      <c r="H19" s="215"/>
      <c r="I19" s="215"/>
      <c r="J19" s="215"/>
      <c r="K19" s="264"/>
    </row>
    <row r="20" spans="2:11" ht="18" customHeight="1">
      <c r="B20" s="213"/>
      <c r="C20" s="214" t="s">
        <v>248</v>
      </c>
      <c r="D20" s="214"/>
      <c r="E20" s="241">
        <v>0.68</v>
      </c>
      <c r="F20" s="216" t="s">
        <v>260</v>
      </c>
      <c r="G20" s="217"/>
      <c r="H20" s="215"/>
      <c r="I20" s="215"/>
      <c r="J20" s="215"/>
      <c r="K20" s="264"/>
    </row>
    <row r="21" spans="2:11" ht="18" customHeight="1">
      <c r="B21" s="213"/>
      <c r="C21" s="214" t="s">
        <v>249</v>
      </c>
      <c r="D21" s="214"/>
      <c r="E21" s="241">
        <v>1.85</v>
      </c>
      <c r="F21" s="216" t="s">
        <v>260</v>
      </c>
      <c r="G21" s="217">
        <v>1296953</v>
      </c>
      <c r="H21" s="215"/>
      <c r="I21" s="215"/>
      <c r="J21" s="215"/>
      <c r="K21" s="264"/>
    </row>
    <row r="22" spans="2:11" ht="18" customHeight="1">
      <c r="B22" s="213"/>
      <c r="C22" s="214" t="s">
        <v>250</v>
      </c>
      <c r="D22" s="214"/>
      <c r="E22" s="242">
        <v>0.8</v>
      </c>
      <c r="F22" s="216" t="s">
        <v>260</v>
      </c>
      <c r="G22" s="217"/>
      <c r="H22" s="215"/>
      <c r="I22" s="215"/>
      <c r="J22" s="215"/>
      <c r="K22" s="264"/>
    </row>
    <row r="23" spans="2:11" ht="18" customHeight="1">
      <c r="B23" s="213"/>
      <c r="C23" s="214" t="s">
        <v>252</v>
      </c>
      <c r="D23" s="214"/>
      <c r="E23" s="242">
        <v>8.3000000000000007</v>
      </c>
      <c r="F23" s="216" t="s">
        <v>260</v>
      </c>
      <c r="G23" s="217"/>
      <c r="H23" s="215"/>
      <c r="I23" s="215"/>
      <c r="J23" s="215"/>
      <c r="K23" s="264"/>
    </row>
    <row r="24" spans="2:11" ht="18" customHeight="1">
      <c r="B24" s="213"/>
      <c r="C24" s="214" t="s">
        <v>251</v>
      </c>
      <c r="D24" s="214"/>
      <c r="E24" s="240"/>
      <c r="F24" s="216"/>
      <c r="G24" s="217"/>
      <c r="H24" s="215"/>
      <c r="I24" s="215"/>
      <c r="J24" s="215"/>
      <c r="K24" s="264"/>
    </row>
    <row r="25" spans="2:11" ht="18" customHeight="1">
      <c r="B25" s="213"/>
      <c r="C25" s="214" t="s">
        <v>253</v>
      </c>
      <c r="D25" s="214"/>
      <c r="E25" s="240">
        <v>6</v>
      </c>
      <c r="F25" s="216" t="s">
        <v>260</v>
      </c>
      <c r="G25" s="217"/>
      <c r="H25" s="215"/>
      <c r="I25" s="215"/>
      <c r="J25" s="215"/>
      <c r="K25" s="264"/>
    </row>
    <row r="26" spans="2:11" ht="18" customHeight="1">
      <c r="B26" s="213"/>
      <c r="C26" s="214" t="s">
        <v>254</v>
      </c>
      <c r="D26" s="214"/>
      <c r="E26" s="240">
        <v>15</v>
      </c>
      <c r="F26" s="216" t="s">
        <v>260</v>
      </c>
      <c r="G26" s="251"/>
      <c r="H26" s="215"/>
      <c r="I26" s="215"/>
      <c r="J26" s="215"/>
      <c r="K26" s="264"/>
    </row>
    <row r="27" spans="2:11" ht="18" customHeight="1">
      <c r="B27" s="213"/>
      <c r="C27" s="214" t="s">
        <v>255</v>
      </c>
      <c r="D27" s="214"/>
      <c r="E27" s="240"/>
      <c r="F27" s="216"/>
      <c r="G27" s="217"/>
      <c r="H27" s="215"/>
      <c r="I27" s="215"/>
      <c r="J27" s="215"/>
      <c r="K27" s="264"/>
    </row>
    <row r="28" spans="2:11" ht="18" customHeight="1">
      <c r="B28" s="213"/>
      <c r="C28" s="214" t="s">
        <v>256</v>
      </c>
      <c r="D28" s="214"/>
      <c r="E28" s="240">
        <v>10</v>
      </c>
      <c r="F28" s="216" t="s">
        <v>260</v>
      </c>
      <c r="G28" s="217"/>
      <c r="H28" s="215"/>
      <c r="I28" s="215"/>
      <c r="J28" s="215"/>
      <c r="K28" s="264"/>
    </row>
    <row r="29" spans="2:11" ht="18" customHeight="1">
      <c r="B29" s="213"/>
      <c r="C29" s="214" t="s">
        <v>226</v>
      </c>
      <c r="D29" s="214"/>
      <c r="E29" s="215"/>
      <c r="F29" s="216"/>
      <c r="G29" s="217"/>
      <c r="H29" s="215"/>
      <c r="I29" s="215"/>
      <c r="J29" s="215"/>
      <c r="K29" s="264"/>
    </row>
    <row r="30" spans="2:11" ht="18" customHeight="1">
      <c r="B30" s="213"/>
      <c r="C30" s="214" t="s">
        <v>257</v>
      </c>
      <c r="D30" s="214"/>
      <c r="E30" s="215"/>
      <c r="F30" s="216"/>
      <c r="G30" s="217"/>
      <c r="H30" s="215"/>
      <c r="I30" s="215"/>
      <c r="J30" s="215"/>
      <c r="K30" s="264"/>
    </row>
    <row r="31" spans="2:11" ht="18" hidden="1" customHeight="1">
      <c r="B31" s="220"/>
      <c r="C31" s="221"/>
      <c r="D31" s="221"/>
      <c r="E31" s="222"/>
      <c r="F31" s="223"/>
      <c r="G31" s="224"/>
      <c r="H31" s="222"/>
      <c r="I31" s="222"/>
      <c r="J31" s="222"/>
      <c r="K31" s="225"/>
    </row>
    <row r="32" spans="2:11">
      <c r="F32" s="257"/>
      <c r="G32" s="256"/>
      <c r="H32" s="256"/>
      <c r="I32" s="256"/>
      <c r="J32" s="256"/>
      <c r="K32" s="256"/>
    </row>
    <row r="33" spans="6:11">
      <c r="F33" s="254"/>
      <c r="G33" s="256"/>
      <c r="H33" s="256"/>
      <c r="I33" s="256"/>
      <c r="J33" s="256"/>
      <c r="K33" s="256"/>
    </row>
    <row r="34" spans="6:11">
      <c r="F34" s="255"/>
      <c r="G34" s="256"/>
      <c r="H34" s="256"/>
      <c r="I34" s="256"/>
      <c r="J34" s="256"/>
      <c r="K34" s="256"/>
    </row>
    <row r="35" spans="6:11">
      <c r="F35" s="1"/>
      <c r="G35" s="256"/>
      <c r="H35" s="256"/>
      <c r="I35" s="256"/>
      <c r="J35" s="256"/>
      <c r="K35" s="256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filterMode="1"/>
  <dimension ref="A1:P96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86" sqref="G86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1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18" t="s">
        <v>33</v>
      </c>
      <c r="C1" s="320" t="s">
        <v>34</v>
      </c>
      <c r="D1" s="322" t="s">
        <v>35</v>
      </c>
      <c r="E1" s="314" t="s">
        <v>36</v>
      </c>
      <c r="F1" s="314" t="s">
        <v>136</v>
      </c>
      <c r="G1" s="314"/>
      <c r="H1" s="314" t="s">
        <v>38</v>
      </c>
      <c r="I1" s="314"/>
      <c r="J1" s="314" t="s">
        <v>37</v>
      </c>
      <c r="K1" s="314"/>
      <c r="L1" s="314" t="s">
        <v>39</v>
      </c>
      <c r="M1" s="314"/>
      <c r="N1" s="314" t="s">
        <v>154</v>
      </c>
      <c r="O1" s="316" t="s">
        <v>30</v>
      </c>
    </row>
    <row r="2" spans="1:15" ht="20.100000000000001" customHeight="1">
      <c r="A2" s="4">
        <v>1</v>
      </c>
      <c r="B2" s="319"/>
      <c r="C2" s="321"/>
      <c r="D2" s="323"/>
      <c r="E2" s="315"/>
      <c r="F2" s="158" t="s">
        <v>40</v>
      </c>
      <c r="G2" s="158" t="s">
        <v>29</v>
      </c>
      <c r="H2" s="158" t="s">
        <v>41</v>
      </c>
      <c r="I2" s="158" t="s">
        <v>42</v>
      </c>
      <c r="J2" s="158" t="s">
        <v>41</v>
      </c>
      <c r="K2" s="158" t="s">
        <v>42</v>
      </c>
      <c r="L2" s="158" t="s">
        <v>41</v>
      </c>
      <c r="M2" s="158" t="s">
        <v>42</v>
      </c>
      <c r="N2" s="315"/>
      <c r="O2" s="317"/>
    </row>
    <row r="3" spans="1:15" ht="20.100000000000001" customHeight="1">
      <c r="A3" s="5">
        <v>1</v>
      </c>
      <c r="B3" s="184" t="s">
        <v>135</v>
      </c>
      <c r="C3" s="185"/>
      <c r="D3" s="186"/>
      <c r="E3" s="187"/>
      <c r="F3" s="188"/>
      <c r="G3" s="147"/>
      <c r="H3" s="190"/>
      <c r="I3" s="189"/>
      <c r="J3" s="190"/>
      <c r="K3" s="189"/>
      <c r="L3" s="190"/>
      <c r="M3" s="189"/>
      <c r="N3" s="191"/>
      <c r="O3" s="192"/>
    </row>
    <row r="4" spans="1:15" ht="20.100000000000001" customHeight="1">
      <c r="A4" s="140">
        <v>1</v>
      </c>
      <c r="B4" s="142" t="s">
        <v>137</v>
      </c>
      <c r="C4" s="143" t="s">
        <v>141</v>
      </c>
      <c r="D4" s="144"/>
      <c r="E4" s="145"/>
      <c r="F4" s="146"/>
      <c r="G4" s="147"/>
      <c r="H4" s="148"/>
      <c r="I4" s="147"/>
      <c r="J4" s="148"/>
      <c r="K4" s="147"/>
      <c r="L4" s="148"/>
      <c r="M4" s="147"/>
      <c r="N4" s="149"/>
      <c r="O4" s="150"/>
    </row>
    <row r="5" spans="1:15" ht="20.100000000000001" hidden="1" customHeight="1">
      <c r="A5" s="5">
        <v>2</v>
      </c>
      <c r="B5" s="177" t="s">
        <v>138</v>
      </c>
      <c r="C5" s="178" t="s">
        <v>139</v>
      </c>
      <c r="D5" s="179"/>
      <c r="E5" s="180" t="s">
        <v>66</v>
      </c>
      <c r="F5" s="181" t="e">
        <f t="shared" ref="F5:F10" si="0">INT(SUM(J5,H5,L5))</f>
        <v>#REF!</v>
      </c>
      <c r="G5" s="181" t="e">
        <f t="shared" ref="G5:G10" si="1">SUM(K5,I5,M5)</f>
        <v>#REF!</v>
      </c>
      <c r="H5" s="181" t="e">
        <f>#REF!</f>
        <v>#REF!</v>
      </c>
      <c r="I5" s="181" t="e">
        <f t="shared" ref="I5:I10" si="2">INT(D5*H5)</f>
        <v>#REF!</v>
      </c>
      <c r="J5" s="181" t="e">
        <f>#REF!</f>
        <v>#REF!</v>
      </c>
      <c r="K5" s="181" t="e">
        <f t="shared" ref="K5:K10" si="3">INT(D5*J5)</f>
        <v>#REF!</v>
      </c>
      <c r="L5" s="181" t="e">
        <f>#REF!</f>
        <v>#REF!</v>
      </c>
      <c r="M5" s="181" t="e">
        <f t="shared" ref="M5:M10" si="4">INT(D5*L5)</f>
        <v>#REF!</v>
      </c>
      <c r="N5" s="182" t="s">
        <v>143</v>
      </c>
      <c r="O5" s="183" t="s">
        <v>164</v>
      </c>
    </row>
    <row r="6" spans="1:15" ht="20.100000000000001" customHeight="1">
      <c r="A6" s="5">
        <v>1</v>
      </c>
      <c r="B6" s="151" t="s">
        <v>138</v>
      </c>
      <c r="C6" s="159" t="s">
        <v>139</v>
      </c>
      <c r="D6" s="152">
        <v>4306</v>
      </c>
      <c r="E6" s="153" t="s">
        <v>66</v>
      </c>
      <c r="F6" s="154"/>
      <c r="G6" s="154"/>
      <c r="H6" s="154"/>
      <c r="I6" s="154"/>
      <c r="J6" s="154"/>
      <c r="K6" s="154"/>
      <c r="L6" s="154"/>
      <c r="M6" s="154"/>
      <c r="N6" s="155"/>
      <c r="O6" s="156"/>
    </row>
    <row r="7" spans="1:15" ht="20.100000000000001" hidden="1" customHeight="1">
      <c r="A7" s="5">
        <v>2</v>
      </c>
      <c r="B7" s="151" t="s">
        <v>138</v>
      </c>
      <c r="C7" s="159" t="s">
        <v>152</v>
      </c>
      <c r="D7" s="152"/>
      <c r="E7" s="153" t="s">
        <v>31</v>
      </c>
      <c r="F7" s="154" t="e">
        <f t="shared" si="0"/>
        <v>#REF!</v>
      </c>
      <c r="G7" s="154" t="e">
        <f t="shared" si="1"/>
        <v>#REF!</v>
      </c>
      <c r="H7" s="154" t="e">
        <f>#REF!</f>
        <v>#REF!</v>
      </c>
      <c r="I7" s="154" t="e">
        <f t="shared" si="2"/>
        <v>#REF!</v>
      </c>
      <c r="J7" s="154" t="e">
        <f>#REF!</f>
        <v>#REF!</v>
      </c>
      <c r="K7" s="154" t="e">
        <f t="shared" si="3"/>
        <v>#REF!</v>
      </c>
      <c r="L7" s="154" t="e">
        <f>#REF!</f>
        <v>#REF!</v>
      </c>
      <c r="M7" s="154" t="e">
        <f t="shared" si="4"/>
        <v>#REF!</v>
      </c>
      <c r="N7" s="155" t="s">
        <v>143</v>
      </c>
      <c r="O7" s="156" t="s">
        <v>222</v>
      </c>
    </row>
    <row r="8" spans="1:15" ht="20.100000000000001" customHeight="1">
      <c r="A8" s="5">
        <v>1</v>
      </c>
      <c r="B8" s="151" t="s">
        <v>138</v>
      </c>
      <c r="C8" s="159" t="s">
        <v>268</v>
      </c>
      <c r="D8" s="152">
        <v>10678</v>
      </c>
      <c r="E8" s="153" t="s">
        <v>66</v>
      </c>
      <c r="F8" s="154"/>
      <c r="G8" s="154"/>
      <c r="H8" s="154"/>
      <c r="I8" s="154"/>
      <c r="J8" s="154"/>
      <c r="K8" s="154"/>
      <c r="L8" s="154"/>
      <c r="M8" s="154"/>
      <c r="N8" s="155"/>
      <c r="O8" s="156"/>
    </row>
    <row r="9" spans="1:15" ht="20.100000000000001" hidden="1" customHeight="1">
      <c r="A9" s="5">
        <v>2</v>
      </c>
      <c r="B9" s="177" t="s">
        <v>138</v>
      </c>
      <c r="C9" s="178" t="s">
        <v>153</v>
      </c>
      <c r="D9" s="179"/>
      <c r="E9" s="180" t="s">
        <v>66</v>
      </c>
      <c r="F9" s="181" t="e">
        <f t="shared" si="0"/>
        <v>#REF!</v>
      </c>
      <c r="G9" s="181" t="e">
        <f t="shared" si="1"/>
        <v>#REF!</v>
      </c>
      <c r="H9" s="181" t="e">
        <f>#REF!</f>
        <v>#REF!</v>
      </c>
      <c r="I9" s="181" t="e">
        <f t="shared" si="2"/>
        <v>#REF!</v>
      </c>
      <c r="J9" s="181" t="e">
        <f>#REF!</f>
        <v>#REF!</v>
      </c>
      <c r="K9" s="181" t="e">
        <f t="shared" si="3"/>
        <v>#REF!</v>
      </c>
      <c r="L9" s="181" t="e">
        <f>#REF!</f>
        <v>#REF!</v>
      </c>
      <c r="M9" s="181" t="e">
        <f t="shared" si="4"/>
        <v>#REF!</v>
      </c>
      <c r="N9" s="182" t="s">
        <v>143</v>
      </c>
      <c r="O9" s="183" t="s">
        <v>165</v>
      </c>
    </row>
    <row r="10" spans="1:15" ht="20.100000000000001" hidden="1" customHeight="1">
      <c r="A10" s="5">
        <v>2</v>
      </c>
      <c r="B10" s="151" t="s">
        <v>138</v>
      </c>
      <c r="C10" s="159" t="s">
        <v>153</v>
      </c>
      <c r="D10" s="152"/>
      <c r="E10" s="153" t="s">
        <v>66</v>
      </c>
      <c r="F10" s="154" t="e">
        <f t="shared" si="0"/>
        <v>#REF!</v>
      </c>
      <c r="G10" s="154" t="e">
        <f t="shared" si="1"/>
        <v>#REF!</v>
      </c>
      <c r="H10" s="154" t="e">
        <f>#REF!</f>
        <v>#REF!</v>
      </c>
      <c r="I10" s="154" t="e">
        <f t="shared" si="2"/>
        <v>#REF!</v>
      </c>
      <c r="J10" s="154" t="e">
        <f>#REF!</f>
        <v>#REF!</v>
      </c>
      <c r="K10" s="154" t="e">
        <f t="shared" si="3"/>
        <v>#REF!</v>
      </c>
      <c r="L10" s="154" t="e">
        <f>#REF!</f>
        <v>#REF!</v>
      </c>
      <c r="M10" s="154" t="e">
        <f t="shared" si="4"/>
        <v>#REF!</v>
      </c>
      <c r="N10" s="155" t="s">
        <v>144</v>
      </c>
      <c r="O10" s="156" t="s">
        <v>165</v>
      </c>
    </row>
    <row r="11" spans="1:15" ht="20.100000000000001" hidden="1" customHeight="1">
      <c r="A11" s="140">
        <v>2</v>
      </c>
      <c r="B11" s="151" t="s">
        <v>140</v>
      </c>
      <c r="C11" s="159" t="s">
        <v>139</v>
      </c>
      <c r="D11" s="152"/>
      <c r="E11" s="153" t="s">
        <v>31</v>
      </c>
      <c r="F11" s="154" t="e">
        <f t="shared" ref="F11:F18" si="5">INT(SUM(J11,H11,L11))</f>
        <v>#REF!</v>
      </c>
      <c r="G11" s="154" t="e">
        <f t="shared" ref="G11:G18" si="6">SUM(K11,I11,M11)</f>
        <v>#REF!</v>
      </c>
      <c r="H11" s="154" t="e">
        <f>#REF!</f>
        <v>#REF!</v>
      </c>
      <c r="I11" s="154" t="e">
        <f t="shared" ref="I11:I18" si="7">INT(D11*H11)</f>
        <v>#REF!</v>
      </c>
      <c r="J11" s="154" t="e">
        <f>#REF!</f>
        <v>#REF!</v>
      </c>
      <c r="K11" s="154" t="e">
        <f t="shared" ref="K11:K18" si="8">INT(D11*J11)</f>
        <v>#REF!</v>
      </c>
      <c r="L11" s="154" t="e">
        <f>#REF!</f>
        <v>#REF!</v>
      </c>
      <c r="M11" s="154" t="e">
        <f t="shared" ref="M11:M18" si="9">INT(D11*L11)</f>
        <v>#REF!</v>
      </c>
      <c r="N11" s="155" t="s">
        <v>143</v>
      </c>
      <c r="O11" s="156" t="s">
        <v>166</v>
      </c>
    </row>
    <row r="12" spans="1:15" ht="20.100000000000001" hidden="1" customHeight="1">
      <c r="A12" s="140">
        <v>2</v>
      </c>
      <c r="B12" s="151" t="s">
        <v>140</v>
      </c>
      <c r="C12" s="159" t="s">
        <v>139</v>
      </c>
      <c r="D12" s="152"/>
      <c r="E12" s="153" t="s">
        <v>31</v>
      </c>
      <c r="F12" s="154" t="e">
        <f t="shared" si="5"/>
        <v>#REF!</v>
      </c>
      <c r="G12" s="154" t="e">
        <f t="shared" si="6"/>
        <v>#REF!</v>
      </c>
      <c r="H12" s="154" t="e">
        <f>#REF!</f>
        <v>#REF!</v>
      </c>
      <c r="I12" s="154" t="e">
        <f t="shared" si="7"/>
        <v>#REF!</v>
      </c>
      <c r="J12" s="154" t="e">
        <f>#REF!</f>
        <v>#REF!</v>
      </c>
      <c r="K12" s="154" t="e">
        <f t="shared" si="8"/>
        <v>#REF!</v>
      </c>
      <c r="L12" s="154" t="e">
        <f>#REF!</f>
        <v>#REF!</v>
      </c>
      <c r="M12" s="154" t="e">
        <f t="shared" si="9"/>
        <v>#REF!</v>
      </c>
      <c r="N12" s="155" t="s">
        <v>144</v>
      </c>
      <c r="O12" s="156" t="s">
        <v>166</v>
      </c>
    </row>
    <row r="13" spans="1:15" ht="20.100000000000001" hidden="1" customHeight="1">
      <c r="A13" s="140">
        <v>2</v>
      </c>
      <c r="B13" s="151" t="s">
        <v>140</v>
      </c>
      <c r="C13" s="159" t="s">
        <v>152</v>
      </c>
      <c r="D13" s="152"/>
      <c r="E13" s="153" t="s">
        <v>31</v>
      </c>
      <c r="F13" s="154" t="e">
        <f t="shared" si="5"/>
        <v>#REF!</v>
      </c>
      <c r="G13" s="154" t="e">
        <f t="shared" si="6"/>
        <v>#REF!</v>
      </c>
      <c r="H13" s="154" t="e">
        <f>#REF!</f>
        <v>#REF!</v>
      </c>
      <c r="I13" s="154" t="e">
        <f t="shared" si="7"/>
        <v>#REF!</v>
      </c>
      <c r="J13" s="154" t="e">
        <f>#REF!</f>
        <v>#REF!</v>
      </c>
      <c r="K13" s="154" t="e">
        <f t="shared" si="8"/>
        <v>#REF!</v>
      </c>
      <c r="L13" s="154" t="e">
        <f>#REF!</f>
        <v>#REF!</v>
      </c>
      <c r="M13" s="154" t="e">
        <f t="shared" si="9"/>
        <v>#REF!</v>
      </c>
      <c r="N13" s="155" t="s">
        <v>143</v>
      </c>
      <c r="O13" s="156" t="s">
        <v>167</v>
      </c>
    </row>
    <row r="14" spans="1:15" ht="20.100000000000001" hidden="1" customHeight="1">
      <c r="A14" s="140">
        <v>2</v>
      </c>
      <c r="B14" s="151" t="s">
        <v>140</v>
      </c>
      <c r="C14" s="159" t="s">
        <v>152</v>
      </c>
      <c r="D14" s="152"/>
      <c r="E14" s="153" t="s">
        <v>31</v>
      </c>
      <c r="F14" s="154" t="e">
        <f t="shared" si="5"/>
        <v>#REF!</v>
      </c>
      <c r="G14" s="154" t="e">
        <f t="shared" si="6"/>
        <v>#REF!</v>
      </c>
      <c r="H14" s="154" t="e">
        <f>#REF!</f>
        <v>#REF!</v>
      </c>
      <c r="I14" s="154" t="e">
        <f t="shared" si="7"/>
        <v>#REF!</v>
      </c>
      <c r="J14" s="154" t="e">
        <f>#REF!</f>
        <v>#REF!</v>
      </c>
      <c r="K14" s="154" t="e">
        <f t="shared" si="8"/>
        <v>#REF!</v>
      </c>
      <c r="L14" s="154" t="e">
        <f>#REF!</f>
        <v>#REF!</v>
      </c>
      <c r="M14" s="154" t="e">
        <f t="shared" si="9"/>
        <v>#REF!</v>
      </c>
      <c r="N14" s="155" t="s">
        <v>144</v>
      </c>
      <c r="O14" s="156" t="s">
        <v>167</v>
      </c>
    </row>
    <row r="15" spans="1:15" ht="20.100000000000001" hidden="1" customHeight="1">
      <c r="A15" s="140">
        <v>2</v>
      </c>
      <c r="B15" s="151" t="s">
        <v>140</v>
      </c>
      <c r="C15" s="159" t="s">
        <v>153</v>
      </c>
      <c r="D15" s="152"/>
      <c r="E15" s="153" t="s">
        <v>31</v>
      </c>
      <c r="F15" s="154" t="e">
        <f t="shared" si="5"/>
        <v>#REF!</v>
      </c>
      <c r="G15" s="154" t="e">
        <f t="shared" si="6"/>
        <v>#REF!</v>
      </c>
      <c r="H15" s="154" t="e">
        <f>#REF!</f>
        <v>#REF!</v>
      </c>
      <c r="I15" s="154" t="e">
        <f t="shared" si="7"/>
        <v>#REF!</v>
      </c>
      <c r="J15" s="154" t="e">
        <f>#REF!</f>
        <v>#REF!</v>
      </c>
      <c r="K15" s="154" t="e">
        <f t="shared" si="8"/>
        <v>#REF!</v>
      </c>
      <c r="L15" s="154" t="e">
        <f>#REF!</f>
        <v>#REF!</v>
      </c>
      <c r="M15" s="154" t="e">
        <f t="shared" si="9"/>
        <v>#REF!</v>
      </c>
      <c r="N15" s="155" t="s">
        <v>143</v>
      </c>
      <c r="O15" s="156" t="s">
        <v>168</v>
      </c>
    </row>
    <row r="16" spans="1:15" ht="20.100000000000001" hidden="1" customHeight="1">
      <c r="A16" s="140">
        <v>2</v>
      </c>
      <c r="B16" s="151" t="s">
        <v>140</v>
      </c>
      <c r="C16" s="159" t="s">
        <v>153</v>
      </c>
      <c r="D16" s="152"/>
      <c r="E16" s="153" t="s">
        <v>31</v>
      </c>
      <c r="F16" s="154" t="e">
        <f t="shared" si="5"/>
        <v>#REF!</v>
      </c>
      <c r="G16" s="154" t="e">
        <f t="shared" si="6"/>
        <v>#REF!</v>
      </c>
      <c r="H16" s="154" t="e">
        <f>#REF!</f>
        <v>#REF!</v>
      </c>
      <c r="I16" s="154" t="e">
        <f t="shared" si="7"/>
        <v>#REF!</v>
      </c>
      <c r="J16" s="154" t="e">
        <f>#REF!</f>
        <v>#REF!</v>
      </c>
      <c r="K16" s="154" t="e">
        <f t="shared" si="8"/>
        <v>#REF!</v>
      </c>
      <c r="L16" s="154" t="e">
        <f>#REF!</f>
        <v>#REF!</v>
      </c>
      <c r="M16" s="154" t="e">
        <f t="shared" si="9"/>
        <v>#REF!</v>
      </c>
      <c r="N16" s="155" t="s">
        <v>144</v>
      </c>
      <c r="O16" s="156" t="s">
        <v>168</v>
      </c>
    </row>
    <row r="17" spans="1:15" ht="20.100000000000001" customHeight="1">
      <c r="A17" s="140">
        <v>1</v>
      </c>
      <c r="B17" s="142" t="s">
        <v>142</v>
      </c>
      <c r="C17" s="143" t="s">
        <v>221</v>
      </c>
      <c r="D17" s="144"/>
      <c r="E17" s="145"/>
      <c r="F17" s="146"/>
      <c r="G17" s="147"/>
      <c r="H17" s="148"/>
      <c r="I17" s="147"/>
      <c r="J17" s="148"/>
      <c r="K17" s="147"/>
      <c r="L17" s="148"/>
      <c r="M17" s="147"/>
      <c r="N17" s="149"/>
      <c r="O17" s="150"/>
    </row>
    <row r="18" spans="1:15" ht="20.100000000000001" hidden="1" customHeight="1">
      <c r="A18" s="140">
        <v>2</v>
      </c>
      <c r="B18" s="177" t="s">
        <v>151</v>
      </c>
      <c r="C18" s="178" t="s">
        <v>155</v>
      </c>
      <c r="D18" s="179"/>
      <c r="E18" s="180" t="s">
        <v>31</v>
      </c>
      <c r="F18" s="181" t="e">
        <f t="shared" si="5"/>
        <v>#REF!</v>
      </c>
      <c r="G18" s="181" t="e">
        <f t="shared" si="6"/>
        <v>#REF!</v>
      </c>
      <c r="H18" s="181" t="e">
        <f>#REF!</f>
        <v>#REF!</v>
      </c>
      <c r="I18" s="181" t="e">
        <f t="shared" si="7"/>
        <v>#REF!</v>
      </c>
      <c r="J18" s="181" t="e">
        <f>#REF!</f>
        <v>#REF!</v>
      </c>
      <c r="K18" s="181" t="e">
        <f t="shared" si="8"/>
        <v>#REF!</v>
      </c>
      <c r="L18" s="181" t="e">
        <f>#REF!</f>
        <v>#REF!</v>
      </c>
      <c r="M18" s="181" t="e">
        <f t="shared" si="9"/>
        <v>#REF!</v>
      </c>
      <c r="N18" s="182" t="s">
        <v>143</v>
      </c>
      <c r="O18" s="183" t="s">
        <v>169</v>
      </c>
    </row>
    <row r="19" spans="1:15" ht="20.100000000000001" hidden="1" customHeight="1">
      <c r="A19" s="140">
        <v>2</v>
      </c>
      <c r="B19" s="151" t="s">
        <v>151</v>
      </c>
      <c r="C19" s="159" t="s">
        <v>155</v>
      </c>
      <c r="D19" s="152"/>
      <c r="E19" s="153" t="s">
        <v>31</v>
      </c>
      <c r="F19" s="154" t="e">
        <f t="shared" ref="F19:F28" si="10">INT(SUM(J19,H19,L19))</f>
        <v>#REF!</v>
      </c>
      <c r="G19" s="154" t="e">
        <f t="shared" ref="G19:G28" si="11">SUM(K19,I19,M19)</f>
        <v>#REF!</v>
      </c>
      <c r="H19" s="154" t="e">
        <f>#REF!</f>
        <v>#REF!</v>
      </c>
      <c r="I19" s="154" t="e">
        <f t="shared" ref="I19:I28" si="12">INT(D19*H19)</f>
        <v>#REF!</v>
      </c>
      <c r="J19" s="154" t="e">
        <f>#REF!</f>
        <v>#REF!</v>
      </c>
      <c r="K19" s="154" t="e">
        <f t="shared" ref="K19:K28" si="13">INT(D19*J19)</f>
        <v>#REF!</v>
      </c>
      <c r="L19" s="154" t="e">
        <f>#REF!</f>
        <v>#REF!</v>
      </c>
      <c r="M19" s="154" t="e">
        <f t="shared" ref="M19:M28" si="14">INT(D19*L19)</f>
        <v>#REF!</v>
      </c>
      <c r="N19" s="155" t="s">
        <v>144</v>
      </c>
      <c r="O19" s="156" t="s">
        <v>169</v>
      </c>
    </row>
    <row r="20" spans="1:15" ht="20.100000000000001" hidden="1" customHeight="1">
      <c r="A20" s="140">
        <v>2</v>
      </c>
      <c r="B20" s="151" t="s">
        <v>151</v>
      </c>
      <c r="C20" s="159" t="s">
        <v>156</v>
      </c>
      <c r="D20" s="152"/>
      <c r="E20" s="153" t="s">
        <v>31</v>
      </c>
      <c r="F20" s="154" t="e">
        <f t="shared" si="10"/>
        <v>#REF!</v>
      </c>
      <c r="G20" s="154" t="e">
        <f t="shared" si="11"/>
        <v>#REF!</v>
      </c>
      <c r="H20" s="154" t="e">
        <f>#REF!</f>
        <v>#REF!</v>
      </c>
      <c r="I20" s="154" t="e">
        <f t="shared" si="12"/>
        <v>#REF!</v>
      </c>
      <c r="J20" s="154" t="e">
        <f>#REF!</f>
        <v>#REF!</v>
      </c>
      <c r="K20" s="154" t="e">
        <f t="shared" si="13"/>
        <v>#REF!</v>
      </c>
      <c r="L20" s="154" t="e">
        <f>#REF!</f>
        <v>#REF!</v>
      </c>
      <c r="M20" s="154" t="e">
        <f t="shared" si="14"/>
        <v>#REF!</v>
      </c>
      <c r="N20" s="155" t="s">
        <v>143</v>
      </c>
      <c r="O20" s="156" t="s">
        <v>170</v>
      </c>
    </row>
    <row r="21" spans="1:15" ht="20.100000000000001" hidden="1" customHeight="1">
      <c r="A21" s="140">
        <v>2</v>
      </c>
      <c r="B21" s="151" t="s">
        <v>151</v>
      </c>
      <c r="C21" s="159" t="s">
        <v>156</v>
      </c>
      <c r="D21" s="152"/>
      <c r="E21" s="153" t="s">
        <v>31</v>
      </c>
      <c r="F21" s="154" t="e">
        <f t="shared" si="10"/>
        <v>#REF!</v>
      </c>
      <c r="G21" s="154" t="e">
        <f t="shared" si="11"/>
        <v>#REF!</v>
      </c>
      <c r="H21" s="154" t="e">
        <f>#REF!</f>
        <v>#REF!</v>
      </c>
      <c r="I21" s="154" t="e">
        <f t="shared" si="12"/>
        <v>#REF!</v>
      </c>
      <c r="J21" s="154" t="e">
        <f>#REF!</f>
        <v>#REF!</v>
      </c>
      <c r="K21" s="154" t="e">
        <f t="shared" si="13"/>
        <v>#REF!</v>
      </c>
      <c r="L21" s="154" t="e">
        <f>#REF!</f>
        <v>#REF!</v>
      </c>
      <c r="M21" s="154" t="e">
        <f t="shared" si="14"/>
        <v>#REF!</v>
      </c>
      <c r="N21" s="155" t="s">
        <v>144</v>
      </c>
      <c r="O21" s="156" t="s">
        <v>170</v>
      </c>
    </row>
    <row r="22" spans="1:15" ht="20.100000000000001" hidden="1" customHeight="1">
      <c r="A22" s="140">
        <v>2</v>
      </c>
      <c r="B22" s="151" t="s">
        <v>151</v>
      </c>
      <c r="C22" s="159" t="s">
        <v>157</v>
      </c>
      <c r="D22" s="152"/>
      <c r="E22" s="153" t="s">
        <v>31</v>
      </c>
      <c r="F22" s="154" t="e">
        <f t="shared" si="10"/>
        <v>#REF!</v>
      </c>
      <c r="G22" s="154" t="e">
        <f t="shared" si="11"/>
        <v>#REF!</v>
      </c>
      <c r="H22" s="154" t="e">
        <f>#REF!</f>
        <v>#REF!</v>
      </c>
      <c r="I22" s="154" t="e">
        <f t="shared" si="12"/>
        <v>#REF!</v>
      </c>
      <c r="J22" s="154" t="e">
        <f>#REF!</f>
        <v>#REF!</v>
      </c>
      <c r="K22" s="154" t="e">
        <f t="shared" si="13"/>
        <v>#REF!</v>
      </c>
      <c r="L22" s="154" t="e">
        <f>#REF!</f>
        <v>#REF!</v>
      </c>
      <c r="M22" s="154" t="e">
        <f t="shared" si="14"/>
        <v>#REF!</v>
      </c>
      <c r="N22" s="155" t="s">
        <v>143</v>
      </c>
      <c r="O22" s="156" t="s">
        <v>180</v>
      </c>
    </row>
    <row r="23" spans="1:15" ht="20.100000000000001" hidden="1" customHeight="1">
      <c r="A23" s="140">
        <v>2</v>
      </c>
      <c r="B23" s="151" t="s">
        <v>151</v>
      </c>
      <c r="C23" s="159" t="s">
        <v>157</v>
      </c>
      <c r="D23" s="152"/>
      <c r="E23" s="153" t="s">
        <v>31</v>
      </c>
      <c r="F23" s="154" t="e">
        <f t="shared" si="10"/>
        <v>#REF!</v>
      </c>
      <c r="G23" s="154" t="e">
        <f t="shared" si="11"/>
        <v>#REF!</v>
      </c>
      <c r="H23" s="154" t="e">
        <f>#REF!</f>
        <v>#REF!</v>
      </c>
      <c r="I23" s="154" t="e">
        <f t="shared" si="12"/>
        <v>#REF!</v>
      </c>
      <c r="J23" s="154" t="e">
        <f>#REF!</f>
        <v>#REF!</v>
      </c>
      <c r="K23" s="154" t="e">
        <f t="shared" si="13"/>
        <v>#REF!</v>
      </c>
      <c r="L23" s="154" t="e">
        <f>#REF!</f>
        <v>#REF!</v>
      </c>
      <c r="M23" s="154" t="e">
        <f t="shared" si="14"/>
        <v>#REF!</v>
      </c>
      <c r="N23" s="155" t="s">
        <v>144</v>
      </c>
      <c r="O23" s="156"/>
    </row>
    <row r="24" spans="1:15" ht="20.100000000000001" hidden="1" customHeight="1">
      <c r="A24" s="140">
        <v>2</v>
      </c>
      <c r="B24" s="151" t="s">
        <v>151</v>
      </c>
      <c r="C24" s="159" t="s">
        <v>158</v>
      </c>
      <c r="D24" s="152"/>
      <c r="E24" s="153" t="s">
        <v>31</v>
      </c>
      <c r="F24" s="154" t="e">
        <f t="shared" si="10"/>
        <v>#REF!</v>
      </c>
      <c r="G24" s="154" t="e">
        <f t="shared" si="11"/>
        <v>#REF!</v>
      </c>
      <c r="H24" s="154" t="e">
        <f>#REF!</f>
        <v>#REF!</v>
      </c>
      <c r="I24" s="154" t="e">
        <f t="shared" si="12"/>
        <v>#REF!</v>
      </c>
      <c r="J24" s="154" t="e">
        <f>#REF!</f>
        <v>#REF!</v>
      </c>
      <c r="K24" s="154" t="e">
        <f t="shared" si="13"/>
        <v>#REF!</v>
      </c>
      <c r="L24" s="154" t="e">
        <f>#REF!</f>
        <v>#REF!</v>
      </c>
      <c r="M24" s="154" t="e">
        <f t="shared" si="14"/>
        <v>#REF!</v>
      </c>
      <c r="N24" s="155" t="s">
        <v>143</v>
      </c>
      <c r="O24" s="156" t="s">
        <v>181</v>
      </c>
    </row>
    <row r="25" spans="1:15" ht="20.100000000000001" hidden="1" customHeight="1">
      <c r="A25" s="140">
        <v>2</v>
      </c>
      <c r="B25" s="151" t="s">
        <v>151</v>
      </c>
      <c r="C25" s="159" t="s">
        <v>158</v>
      </c>
      <c r="D25" s="152"/>
      <c r="E25" s="153" t="s">
        <v>31</v>
      </c>
      <c r="F25" s="154" t="e">
        <f t="shared" si="10"/>
        <v>#REF!</v>
      </c>
      <c r="G25" s="154" t="e">
        <f t="shared" si="11"/>
        <v>#REF!</v>
      </c>
      <c r="H25" s="154" t="e">
        <f>#REF!</f>
        <v>#REF!</v>
      </c>
      <c r="I25" s="154" t="e">
        <f t="shared" si="12"/>
        <v>#REF!</v>
      </c>
      <c r="J25" s="154" t="e">
        <f>#REF!</f>
        <v>#REF!</v>
      </c>
      <c r="K25" s="154" t="e">
        <f t="shared" si="13"/>
        <v>#REF!</v>
      </c>
      <c r="L25" s="154" t="e">
        <f>#REF!</f>
        <v>#REF!</v>
      </c>
      <c r="M25" s="154" t="e">
        <f t="shared" si="14"/>
        <v>#REF!</v>
      </c>
      <c r="N25" s="155" t="s">
        <v>144</v>
      </c>
      <c r="O25" s="156" t="s">
        <v>181</v>
      </c>
    </row>
    <row r="26" spans="1:15" ht="20.100000000000001" hidden="1" customHeight="1">
      <c r="A26" s="140">
        <v>2</v>
      </c>
      <c r="B26" s="151" t="s">
        <v>150</v>
      </c>
      <c r="C26" s="159" t="s">
        <v>159</v>
      </c>
      <c r="D26" s="152"/>
      <c r="E26" s="153" t="s">
        <v>31</v>
      </c>
      <c r="F26" s="154" t="e">
        <f t="shared" si="10"/>
        <v>#REF!</v>
      </c>
      <c r="G26" s="154" t="e">
        <f t="shared" si="11"/>
        <v>#REF!</v>
      </c>
      <c r="H26" s="154" t="e">
        <f>#REF!</f>
        <v>#REF!</v>
      </c>
      <c r="I26" s="154" t="e">
        <f t="shared" si="12"/>
        <v>#REF!</v>
      </c>
      <c r="J26" s="154" t="e">
        <f>#REF!</f>
        <v>#REF!</v>
      </c>
      <c r="K26" s="154" t="e">
        <f t="shared" si="13"/>
        <v>#REF!</v>
      </c>
      <c r="L26" s="154" t="e">
        <f>#REF!</f>
        <v>#REF!</v>
      </c>
      <c r="M26" s="154" t="e">
        <f t="shared" si="14"/>
        <v>#REF!</v>
      </c>
      <c r="N26" s="155" t="s">
        <v>143</v>
      </c>
      <c r="O26" s="156" t="s">
        <v>182</v>
      </c>
    </row>
    <row r="27" spans="1:15" ht="20.100000000000001" hidden="1" customHeight="1">
      <c r="A27" s="140">
        <v>2</v>
      </c>
      <c r="B27" s="151" t="s">
        <v>150</v>
      </c>
      <c r="C27" s="159" t="s">
        <v>159</v>
      </c>
      <c r="D27" s="152"/>
      <c r="E27" s="153" t="s">
        <v>31</v>
      </c>
      <c r="F27" s="154" t="e">
        <f t="shared" si="10"/>
        <v>#REF!</v>
      </c>
      <c r="G27" s="154" t="e">
        <f t="shared" si="11"/>
        <v>#REF!</v>
      </c>
      <c r="H27" s="154" t="e">
        <f>#REF!</f>
        <v>#REF!</v>
      </c>
      <c r="I27" s="154" t="e">
        <f t="shared" si="12"/>
        <v>#REF!</v>
      </c>
      <c r="J27" s="154" t="e">
        <f>#REF!</f>
        <v>#REF!</v>
      </c>
      <c r="K27" s="154" t="e">
        <f t="shared" si="13"/>
        <v>#REF!</v>
      </c>
      <c r="L27" s="154" t="e">
        <f>#REF!</f>
        <v>#REF!</v>
      </c>
      <c r="M27" s="154" t="e">
        <f t="shared" si="14"/>
        <v>#REF!</v>
      </c>
      <c r="N27" s="155" t="s">
        <v>144</v>
      </c>
      <c r="O27" s="156" t="s">
        <v>182</v>
      </c>
    </row>
    <row r="28" spans="1:15" ht="20.100000000000001" hidden="1" customHeight="1">
      <c r="A28" s="140">
        <v>2</v>
      </c>
      <c r="B28" s="151" t="s">
        <v>150</v>
      </c>
      <c r="C28" s="159" t="s">
        <v>160</v>
      </c>
      <c r="D28" s="152"/>
      <c r="E28" s="153" t="s">
        <v>31</v>
      </c>
      <c r="F28" s="154" t="e">
        <f t="shared" si="10"/>
        <v>#REF!</v>
      </c>
      <c r="G28" s="154" t="e">
        <f t="shared" si="11"/>
        <v>#REF!</v>
      </c>
      <c r="H28" s="154" t="e">
        <f>#REF!</f>
        <v>#REF!</v>
      </c>
      <c r="I28" s="154" t="e">
        <f t="shared" si="12"/>
        <v>#REF!</v>
      </c>
      <c r="J28" s="154" t="e">
        <f>#REF!</f>
        <v>#REF!</v>
      </c>
      <c r="K28" s="154" t="e">
        <f t="shared" si="13"/>
        <v>#REF!</v>
      </c>
      <c r="L28" s="154" t="e">
        <f>#REF!</f>
        <v>#REF!</v>
      </c>
      <c r="M28" s="154" t="e">
        <f t="shared" si="14"/>
        <v>#REF!</v>
      </c>
      <c r="N28" s="155" t="s">
        <v>143</v>
      </c>
      <c r="O28" s="156" t="s">
        <v>183</v>
      </c>
    </row>
    <row r="29" spans="1:15" ht="20.100000000000001" customHeight="1">
      <c r="A29" s="140">
        <v>1</v>
      </c>
      <c r="B29" s="151" t="s">
        <v>150</v>
      </c>
      <c r="C29" s="159" t="s">
        <v>160</v>
      </c>
      <c r="D29" s="152">
        <v>2033</v>
      </c>
      <c r="E29" s="153" t="s">
        <v>31</v>
      </c>
      <c r="F29" s="154"/>
      <c r="G29" s="154"/>
      <c r="H29" s="154"/>
      <c r="I29" s="154"/>
      <c r="J29" s="154"/>
      <c r="K29" s="154"/>
      <c r="L29" s="154"/>
      <c r="M29" s="154"/>
      <c r="N29" s="155"/>
      <c r="O29" s="156"/>
    </row>
    <row r="30" spans="1:15" ht="20.100000000000001" hidden="1" customHeight="1">
      <c r="A30" s="140">
        <v>2</v>
      </c>
      <c r="B30" s="177" t="s">
        <v>171</v>
      </c>
      <c r="C30" s="178" t="s">
        <v>173</v>
      </c>
      <c r="D30" s="179"/>
      <c r="E30" s="180" t="s">
        <v>31</v>
      </c>
      <c r="F30" s="181" t="e">
        <f>INT(SUM(J30,H30,L30))</f>
        <v>#REF!</v>
      </c>
      <c r="G30" s="181" t="e">
        <f t="shared" ref="G29:G34" si="15">SUM(K30,I30,M30)</f>
        <v>#REF!</v>
      </c>
      <c r="H30" s="181" t="e">
        <f>#REF!</f>
        <v>#REF!</v>
      </c>
      <c r="I30" s="181" t="e">
        <f>INT(D30*H30)</f>
        <v>#REF!</v>
      </c>
      <c r="J30" s="181" t="e">
        <f>#REF!</f>
        <v>#REF!</v>
      </c>
      <c r="K30" s="181" t="e">
        <f>INT(D30*J30)</f>
        <v>#REF!</v>
      </c>
      <c r="L30" s="181" t="e">
        <f>#REF!</f>
        <v>#REF!</v>
      </c>
      <c r="M30" s="181" t="e">
        <f>INT(D30*L30)</f>
        <v>#REF!</v>
      </c>
      <c r="N30" s="182" t="s">
        <v>143</v>
      </c>
      <c r="O30" s="183" t="s">
        <v>184</v>
      </c>
    </row>
    <row r="31" spans="1:15" ht="20.100000000000001" customHeight="1">
      <c r="A31" s="140">
        <v>1</v>
      </c>
      <c r="B31" s="151" t="s">
        <v>171</v>
      </c>
      <c r="C31" s="159" t="s">
        <v>173</v>
      </c>
      <c r="D31" s="152">
        <v>784</v>
      </c>
      <c r="E31" s="153" t="s">
        <v>31</v>
      </c>
      <c r="F31" s="154"/>
      <c r="G31" s="154"/>
      <c r="H31" s="154"/>
      <c r="I31" s="154"/>
      <c r="J31" s="154"/>
      <c r="K31" s="154"/>
      <c r="L31" s="154"/>
      <c r="M31" s="154"/>
      <c r="N31" s="155"/>
      <c r="O31" s="156"/>
    </row>
    <row r="32" spans="1:15" ht="20.100000000000001" hidden="1" customHeight="1">
      <c r="A32" s="140">
        <v>2</v>
      </c>
      <c r="B32" s="177" t="s">
        <v>172</v>
      </c>
      <c r="C32" s="178" t="s">
        <v>173</v>
      </c>
      <c r="D32" s="179"/>
      <c r="E32" s="180" t="s">
        <v>31</v>
      </c>
      <c r="F32" s="181" t="e">
        <f>INT(SUM(J32,H32,L32))</f>
        <v>#REF!</v>
      </c>
      <c r="G32" s="181" t="e">
        <f t="shared" si="15"/>
        <v>#REF!</v>
      </c>
      <c r="H32" s="181" t="e">
        <f>#REF!</f>
        <v>#REF!</v>
      </c>
      <c r="I32" s="181" t="e">
        <f>INT(D32*H32)</f>
        <v>#REF!</v>
      </c>
      <c r="J32" s="181" t="e">
        <f>#REF!</f>
        <v>#REF!</v>
      </c>
      <c r="K32" s="181" t="e">
        <f>INT(D32*J32)</f>
        <v>#REF!</v>
      </c>
      <c r="L32" s="181" t="e">
        <f>#REF!</f>
        <v>#REF!</v>
      </c>
      <c r="M32" s="181" t="e">
        <f>INT(D32*L32)</f>
        <v>#REF!</v>
      </c>
      <c r="N32" s="182" t="s">
        <v>143</v>
      </c>
      <c r="O32" s="183" t="s">
        <v>185</v>
      </c>
    </row>
    <row r="33" spans="1:15" ht="20.100000000000001" hidden="1" customHeight="1">
      <c r="A33" s="140">
        <v>2</v>
      </c>
      <c r="B33" s="151" t="s">
        <v>172</v>
      </c>
      <c r="C33" s="159" t="s">
        <v>173</v>
      </c>
      <c r="D33" s="152"/>
      <c r="E33" s="153" t="s">
        <v>31</v>
      </c>
      <c r="F33" s="154" t="e">
        <f>INT(SUM(J33,H33,L33))</f>
        <v>#REF!</v>
      </c>
      <c r="G33" s="154" t="e">
        <f t="shared" si="15"/>
        <v>#REF!</v>
      </c>
      <c r="H33" s="154" t="e">
        <f>#REF!</f>
        <v>#REF!</v>
      </c>
      <c r="I33" s="154" t="e">
        <f>INT(D33*H33)</f>
        <v>#REF!</v>
      </c>
      <c r="J33" s="154" t="e">
        <f>#REF!</f>
        <v>#REF!</v>
      </c>
      <c r="K33" s="154" t="e">
        <f>INT(D33*J33)</f>
        <v>#REF!</v>
      </c>
      <c r="L33" s="154" t="e">
        <f>#REF!</f>
        <v>#REF!</v>
      </c>
      <c r="M33" s="154" t="e">
        <f>INT(D33*L33)</f>
        <v>#REF!</v>
      </c>
      <c r="N33" s="155" t="s">
        <v>144</v>
      </c>
      <c r="O33" s="156" t="s">
        <v>185</v>
      </c>
    </row>
    <row r="34" spans="1:15" ht="20.100000000000001" customHeight="1">
      <c r="A34" s="140">
        <v>1</v>
      </c>
      <c r="B34" s="142" t="s">
        <v>147</v>
      </c>
      <c r="C34" s="143"/>
      <c r="D34" s="144"/>
      <c r="E34" s="145"/>
      <c r="F34" s="146"/>
      <c r="G34" s="147"/>
      <c r="H34" s="148"/>
      <c r="I34" s="147"/>
      <c r="J34" s="148"/>
      <c r="K34" s="147"/>
      <c r="L34" s="148"/>
      <c r="M34" s="147"/>
      <c r="N34" s="149"/>
      <c r="O34" s="150"/>
    </row>
    <row r="35" spans="1:15" ht="20.100000000000001" hidden="1" customHeight="1">
      <c r="A35" s="140">
        <v>2</v>
      </c>
      <c r="B35" s="177" t="s">
        <v>149</v>
      </c>
      <c r="C35" s="178" t="s">
        <v>174</v>
      </c>
      <c r="D35" s="179"/>
      <c r="E35" s="180" t="s">
        <v>31</v>
      </c>
      <c r="F35" s="181"/>
      <c r="G35" s="181"/>
      <c r="H35" s="181"/>
      <c r="I35" s="181"/>
      <c r="J35" s="181"/>
      <c r="K35" s="181"/>
      <c r="L35" s="181"/>
      <c r="M35" s="181"/>
      <c r="N35" s="182" t="s">
        <v>143</v>
      </c>
      <c r="O35" s="183" t="s">
        <v>186</v>
      </c>
    </row>
    <row r="36" spans="1:15" ht="20.100000000000001" customHeight="1">
      <c r="A36" s="140">
        <v>1</v>
      </c>
      <c r="B36" s="151" t="s">
        <v>149</v>
      </c>
      <c r="C36" s="159" t="s">
        <v>174</v>
      </c>
      <c r="D36" s="152">
        <v>784</v>
      </c>
      <c r="E36" s="153" t="s">
        <v>31</v>
      </c>
      <c r="F36" s="154"/>
      <c r="G36" s="154"/>
      <c r="H36" s="154"/>
      <c r="I36" s="154"/>
      <c r="J36" s="154"/>
      <c r="K36" s="154"/>
      <c r="L36" s="154"/>
      <c r="M36" s="154"/>
      <c r="N36" s="155"/>
      <c r="O36" s="156"/>
    </row>
    <row r="37" spans="1:15" ht="20.100000000000001" hidden="1" customHeight="1">
      <c r="A37" s="140">
        <v>2</v>
      </c>
      <c r="B37" s="177" t="s">
        <v>149</v>
      </c>
      <c r="C37" s="178" t="s">
        <v>175</v>
      </c>
      <c r="D37" s="179"/>
      <c r="E37" s="180" t="s">
        <v>31</v>
      </c>
      <c r="F37" s="181"/>
      <c r="G37" s="181"/>
      <c r="H37" s="181"/>
      <c r="I37" s="181"/>
      <c r="J37" s="181"/>
      <c r="K37" s="181"/>
      <c r="L37" s="181"/>
      <c r="M37" s="181"/>
      <c r="N37" s="182" t="s">
        <v>143</v>
      </c>
      <c r="O37" s="183" t="s">
        <v>187</v>
      </c>
    </row>
    <row r="38" spans="1:15" ht="20.100000000000001" hidden="1" customHeight="1">
      <c r="A38" s="140">
        <v>2</v>
      </c>
      <c r="B38" s="151" t="s">
        <v>149</v>
      </c>
      <c r="C38" s="159" t="s">
        <v>175</v>
      </c>
      <c r="D38" s="152"/>
      <c r="E38" s="153" t="s">
        <v>31</v>
      </c>
      <c r="F38" s="154"/>
      <c r="G38" s="154"/>
      <c r="H38" s="154"/>
      <c r="I38" s="154"/>
      <c r="J38" s="154"/>
      <c r="K38" s="154"/>
      <c r="L38" s="154"/>
      <c r="M38" s="154"/>
      <c r="N38" s="155" t="s">
        <v>144</v>
      </c>
      <c r="O38" s="156" t="s">
        <v>187</v>
      </c>
    </row>
    <row r="39" spans="1:15" ht="20.100000000000001" hidden="1" customHeight="1">
      <c r="A39" s="140">
        <v>2</v>
      </c>
      <c r="B39" s="151" t="s">
        <v>149</v>
      </c>
      <c r="C39" s="159" t="s">
        <v>176</v>
      </c>
      <c r="D39" s="152"/>
      <c r="E39" s="153" t="s">
        <v>31</v>
      </c>
      <c r="F39" s="154"/>
      <c r="G39" s="154"/>
      <c r="H39" s="154"/>
      <c r="I39" s="154"/>
      <c r="J39" s="154"/>
      <c r="K39" s="154"/>
      <c r="L39" s="154"/>
      <c r="M39" s="154"/>
      <c r="N39" s="155" t="s">
        <v>143</v>
      </c>
      <c r="O39" s="156" t="s">
        <v>188</v>
      </c>
    </row>
    <row r="40" spans="1:15" ht="20.100000000000001" hidden="1" customHeight="1">
      <c r="A40" s="140">
        <v>2</v>
      </c>
      <c r="B40" s="151" t="s">
        <v>149</v>
      </c>
      <c r="C40" s="159" t="s">
        <v>176</v>
      </c>
      <c r="D40" s="152"/>
      <c r="E40" s="153" t="s">
        <v>31</v>
      </c>
      <c r="F40" s="154"/>
      <c r="G40" s="154"/>
      <c r="H40" s="154"/>
      <c r="I40" s="154"/>
      <c r="J40" s="154"/>
      <c r="K40" s="154"/>
      <c r="L40" s="154"/>
      <c r="M40" s="154"/>
      <c r="N40" s="155" t="s">
        <v>144</v>
      </c>
      <c r="O40" s="156" t="s">
        <v>188</v>
      </c>
    </row>
    <row r="41" spans="1:15" ht="20.100000000000001" hidden="1" customHeight="1">
      <c r="A41" s="140">
        <v>2</v>
      </c>
      <c r="B41" s="151" t="s">
        <v>161</v>
      </c>
      <c r="C41" s="159" t="s">
        <v>174</v>
      </c>
      <c r="D41" s="152"/>
      <c r="E41" s="153" t="s">
        <v>31</v>
      </c>
      <c r="F41" s="154"/>
      <c r="G41" s="154"/>
      <c r="H41" s="154"/>
      <c r="I41" s="154"/>
      <c r="J41" s="154"/>
      <c r="K41" s="154"/>
      <c r="L41" s="154"/>
      <c r="M41" s="154"/>
      <c r="N41" s="155" t="s">
        <v>143</v>
      </c>
      <c r="O41" s="156" t="s">
        <v>189</v>
      </c>
    </row>
    <row r="42" spans="1:15" ht="20.100000000000001" hidden="1" customHeight="1">
      <c r="A42" s="140">
        <v>2</v>
      </c>
      <c r="B42" s="151" t="s">
        <v>269</v>
      </c>
      <c r="C42" s="159" t="s">
        <v>174</v>
      </c>
      <c r="D42" s="152" t="e">
        <f>#REF!</f>
        <v>#REF!</v>
      </c>
      <c r="E42" s="153" t="s">
        <v>31</v>
      </c>
      <c r="F42" s="154" t="e">
        <f>INT(SUM(J42,H42,L42))</f>
        <v>#REF!</v>
      </c>
      <c r="G42" s="154" t="e">
        <f>SUM(K42,I42,M42)</f>
        <v>#REF!</v>
      </c>
      <c r="H42" s="154" t="e">
        <f>#REF!</f>
        <v>#REF!</v>
      </c>
      <c r="I42" s="154" t="e">
        <f>INT(D42*H42)</f>
        <v>#REF!</v>
      </c>
      <c r="J42" s="154" t="e">
        <f>#REF!</f>
        <v>#REF!</v>
      </c>
      <c r="K42" s="154" t="e">
        <f>INT(D42*J42)</f>
        <v>#REF!</v>
      </c>
      <c r="L42" s="154" t="e">
        <f>#REF!</f>
        <v>#REF!</v>
      </c>
      <c r="M42" s="154" t="e">
        <f>INT(D42*L42)</f>
        <v>#REF!</v>
      </c>
      <c r="N42" s="155" t="s">
        <v>144</v>
      </c>
      <c r="O42" s="156" t="s">
        <v>187</v>
      </c>
    </row>
    <row r="43" spans="1:15" ht="20.100000000000001" hidden="1" customHeight="1">
      <c r="A43" s="140">
        <v>2</v>
      </c>
      <c r="B43" s="151" t="s">
        <v>161</v>
      </c>
      <c r="C43" s="159" t="s">
        <v>175</v>
      </c>
      <c r="D43" s="152"/>
      <c r="E43" s="153" t="s">
        <v>31</v>
      </c>
      <c r="F43" s="154"/>
      <c r="G43" s="154"/>
      <c r="H43" s="154"/>
      <c r="I43" s="154"/>
      <c r="J43" s="154"/>
      <c r="K43" s="154"/>
      <c r="L43" s="154"/>
      <c r="M43" s="154"/>
      <c r="N43" s="155" t="s">
        <v>143</v>
      </c>
      <c r="O43" s="156" t="s">
        <v>190</v>
      </c>
    </row>
    <row r="44" spans="1:15" ht="20.100000000000001" hidden="1" customHeight="1">
      <c r="A44" s="140">
        <v>2</v>
      </c>
      <c r="B44" s="151" t="s">
        <v>161</v>
      </c>
      <c r="C44" s="159" t="s">
        <v>175</v>
      </c>
      <c r="D44" s="152"/>
      <c r="E44" s="153" t="s">
        <v>31</v>
      </c>
      <c r="F44" s="154"/>
      <c r="G44" s="154"/>
      <c r="H44" s="154"/>
      <c r="I44" s="154"/>
      <c r="J44" s="154"/>
      <c r="K44" s="154"/>
      <c r="L44" s="154"/>
      <c r="M44" s="154"/>
      <c r="N44" s="155" t="s">
        <v>144</v>
      </c>
      <c r="O44" s="156" t="s">
        <v>190</v>
      </c>
    </row>
    <row r="45" spans="1:15" ht="20.100000000000001" hidden="1" customHeight="1">
      <c r="A45" s="140">
        <v>2</v>
      </c>
      <c r="B45" s="151" t="s">
        <v>161</v>
      </c>
      <c r="C45" s="159" t="s">
        <v>176</v>
      </c>
      <c r="D45" s="152"/>
      <c r="E45" s="153" t="s">
        <v>31</v>
      </c>
      <c r="F45" s="154"/>
      <c r="G45" s="154"/>
      <c r="H45" s="154"/>
      <c r="I45" s="154"/>
      <c r="J45" s="154"/>
      <c r="K45" s="154"/>
      <c r="L45" s="154"/>
      <c r="M45" s="154"/>
      <c r="N45" s="155" t="s">
        <v>143</v>
      </c>
      <c r="O45" s="156" t="s">
        <v>191</v>
      </c>
    </row>
    <row r="46" spans="1:15" ht="20.100000000000001" hidden="1" customHeight="1">
      <c r="A46" s="140">
        <v>2</v>
      </c>
      <c r="B46" s="151" t="s">
        <v>161</v>
      </c>
      <c r="C46" s="159" t="s">
        <v>176</v>
      </c>
      <c r="D46" s="152"/>
      <c r="E46" s="153" t="s">
        <v>31</v>
      </c>
      <c r="F46" s="154"/>
      <c r="G46" s="154"/>
      <c r="H46" s="154"/>
      <c r="I46" s="154"/>
      <c r="J46" s="154"/>
      <c r="K46" s="154"/>
      <c r="L46" s="154"/>
      <c r="M46" s="154"/>
      <c r="N46" s="155" t="s">
        <v>144</v>
      </c>
      <c r="O46" s="156" t="s">
        <v>191</v>
      </c>
    </row>
    <row r="47" spans="1:15" ht="20.100000000000001" hidden="1" customHeight="1">
      <c r="A47" s="140">
        <v>2</v>
      </c>
      <c r="B47" s="151" t="s">
        <v>162</v>
      </c>
      <c r="C47" s="159" t="s">
        <v>174</v>
      </c>
      <c r="D47" s="152"/>
      <c r="E47" s="153" t="s">
        <v>31</v>
      </c>
      <c r="F47" s="154"/>
      <c r="G47" s="154"/>
      <c r="H47" s="154"/>
      <c r="I47" s="154"/>
      <c r="J47" s="154"/>
      <c r="K47" s="154"/>
      <c r="L47" s="154"/>
      <c r="M47" s="154"/>
      <c r="N47" s="155" t="s">
        <v>143</v>
      </c>
      <c r="O47" s="156" t="s">
        <v>192</v>
      </c>
    </row>
    <row r="48" spans="1:15" ht="20.100000000000001" hidden="1" customHeight="1">
      <c r="A48" s="140">
        <v>2</v>
      </c>
      <c r="B48" s="151" t="s">
        <v>162</v>
      </c>
      <c r="C48" s="159" t="s">
        <v>174</v>
      </c>
      <c r="D48" s="152"/>
      <c r="E48" s="153" t="s">
        <v>31</v>
      </c>
      <c r="F48" s="154"/>
      <c r="G48" s="154"/>
      <c r="H48" s="154"/>
      <c r="I48" s="154"/>
      <c r="J48" s="154"/>
      <c r="K48" s="154"/>
      <c r="L48" s="154"/>
      <c r="M48" s="154"/>
      <c r="N48" s="155" t="s">
        <v>144</v>
      </c>
      <c r="O48" s="156" t="s">
        <v>192</v>
      </c>
    </row>
    <row r="49" spans="1:15" ht="20.100000000000001" hidden="1" customHeight="1">
      <c r="A49" s="140">
        <v>2</v>
      </c>
      <c r="B49" s="151" t="s">
        <v>162</v>
      </c>
      <c r="C49" s="159" t="s">
        <v>175</v>
      </c>
      <c r="D49" s="152"/>
      <c r="E49" s="153" t="s">
        <v>31</v>
      </c>
      <c r="F49" s="154"/>
      <c r="G49" s="154"/>
      <c r="H49" s="154"/>
      <c r="I49" s="154"/>
      <c r="J49" s="154"/>
      <c r="K49" s="154"/>
      <c r="L49" s="154"/>
      <c r="M49" s="154"/>
      <c r="N49" s="155" t="s">
        <v>143</v>
      </c>
      <c r="O49" s="156" t="s">
        <v>193</v>
      </c>
    </row>
    <row r="50" spans="1:15" ht="20.100000000000001" hidden="1" customHeight="1">
      <c r="A50" s="140">
        <v>2</v>
      </c>
      <c r="B50" s="151" t="s">
        <v>162</v>
      </c>
      <c r="C50" s="159" t="s">
        <v>175</v>
      </c>
      <c r="D50" s="152"/>
      <c r="E50" s="153" t="s">
        <v>31</v>
      </c>
      <c r="F50" s="154"/>
      <c r="G50" s="154"/>
      <c r="H50" s="154"/>
      <c r="I50" s="154"/>
      <c r="J50" s="154"/>
      <c r="K50" s="154"/>
      <c r="L50" s="154"/>
      <c r="M50" s="154"/>
      <c r="N50" s="155" t="s">
        <v>144</v>
      </c>
      <c r="O50" s="156" t="s">
        <v>193</v>
      </c>
    </row>
    <row r="51" spans="1:15" ht="20.100000000000001" hidden="1" customHeight="1">
      <c r="A51" s="140">
        <v>2</v>
      </c>
      <c r="B51" s="151" t="s">
        <v>162</v>
      </c>
      <c r="C51" s="159" t="s">
        <v>176</v>
      </c>
      <c r="D51" s="152"/>
      <c r="E51" s="153" t="s">
        <v>31</v>
      </c>
      <c r="F51" s="154"/>
      <c r="G51" s="154"/>
      <c r="H51" s="154"/>
      <c r="I51" s="154"/>
      <c r="J51" s="154"/>
      <c r="K51" s="154"/>
      <c r="L51" s="154"/>
      <c r="M51" s="154"/>
      <c r="N51" s="155" t="s">
        <v>143</v>
      </c>
      <c r="O51" s="156" t="s">
        <v>194</v>
      </c>
    </row>
    <row r="52" spans="1:15" ht="20.100000000000001" hidden="1" customHeight="1">
      <c r="A52" s="140">
        <v>2</v>
      </c>
      <c r="B52" s="151" t="s">
        <v>162</v>
      </c>
      <c r="C52" s="159" t="s">
        <v>176</v>
      </c>
      <c r="D52" s="152"/>
      <c r="E52" s="153" t="s">
        <v>31</v>
      </c>
      <c r="F52" s="154"/>
      <c r="G52" s="154"/>
      <c r="H52" s="154"/>
      <c r="I52" s="154"/>
      <c r="J52" s="154"/>
      <c r="K52" s="154"/>
      <c r="L52" s="154"/>
      <c r="M52" s="154"/>
      <c r="N52" s="155" t="s">
        <v>144</v>
      </c>
      <c r="O52" s="156" t="s">
        <v>194</v>
      </c>
    </row>
    <row r="53" spans="1:15" ht="20.100000000000001" hidden="1" customHeight="1">
      <c r="A53" s="140">
        <v>2</v>
      </c>
      <c r="B53" s="151" t="s">
        <v>148</v>
      </c>
      <c r="C53" s="159"/>
      <c r="D53" s="152"/>
      <c r="E53" s="153" t="s">
        <v>31</v>
      </c>
      <c r="F53" s="154"/>
      <c r="G53" s="154"/>
      <c r="H53" s="154"/>
      <c r="I53" s="154"/>
      <c r="J53" s="154"/>
      <c r="K53" s="154"/>
      <c r="L53" s="154"/>
      <c r="M53" s="154"/>
      <c r="N53" s="155" t="s">
        <v>143</v>
      </c>
      <c r="O53" s="156" t="s">
        <v>195</v>
      </c>
    </row>
    <row r="54" spans="1:15" ht="20.100000000000001" hidden="1" customHeight="1">
      <c r="A54" s="140">
        <v>2</v>
      </c>
      <c r="B54" s="151" t="s">
        <v>148</v>
      </c>
      <c r="C54" s="159"/>
      <c r="D54" s="152"/>
      <c r="E54" s="153" t="s">
        <v>31</v>
      </c>
      <c r="F54" s="154"/>
      <c r="G54" s="154"/>
      <c r="H54" s="154"/>
      <c r="I54" s="154"/>
      <c r="J54" s="154"/>
      <c r="K54" s="154"/>
      <c r="L54" s="154"/>
      <c r="M54" s="154"/>
      <c r="N54" s="155" t="s">
        <v>144</v>
      </c>
      <c r="O54" s="156" t="s">
        <v>195</v>
      </c>
    </row>
    <row r="55" spans="1:15" ht="20.100000000000001" hidden="1" customHeight="1">
      <c r="A55" s="140">
        <v>2</v>
      </c>
      <c r="B55" s="151" t="s">
        <v>163</v>
      </c>
      <c r="C55" s="159" t="s">
        <v>212</v>
      </c>
      <c r="D55" s="152"/>
      <c r="E55" s="153" t="s">
        <v>31</v>
      </c>
      <c r="F55" s="154"/>
      <c r="G55" s="154"/>
      <c r="H55" s="154"/>
      <c r="I55" s="154"/>
      <c r="J55" s="154"/>
      <c r="K55" s="154"/>
      <c r="L55" s="154"/>
      <c r="M55" s="154"/>
      <c r="N55" s="155" t="s">
        <v>143</v>
      </c>
      <c r="O55" s="156" t="s">
        <v>196</v>
      </c>
    </row>
    <row r="56" spans="1:15" ht="20.100000000000001" hidden="1" customHeight="1">
      <c r="A56" s="140">
        <v>2</v>
      </c>
      <c r="B56" s="151" t="s">
        <v>163</v>
      </c>
      <c r="C56" s="159" t="s">
        <v>212</v>
      </c>
      <c r="D56" s="152"/>
      <c r="E56" s="153" t="s">
        <v>31</v>
      </c>
      <c r="F56" s="154"/>
      <c r="G56" s="154"/>
      <c r="H56" s="154"/>
      <c r="I56" s="154"/>
      <c r="J56" s="154"/>
      <c r="K56" s="154"/>
      <c r="L56" s="154"/>
      <c r="M56" s="154"/>
      <c r="N56" s="155" t="s">
        <v>144</v>
      </c>
      <c r="O56" s="156" t="s">
        <v>196</v>
      </c>
    </row>
    <row r="57" spans="1:15" ht="20.100000000000001" hidden="1" customHeight="1">
      <c r="A57" s="140">
        <v>2</v>
      </c>
      <c r="B57" s="151" t="s">
        <v>204</v>
      </c>
      <c r="C57" s="159" t="s">
        <v>205</v>
      </c>
      <c r="D57" s="152"/>
      <c r="E57" s="153" t="s">
        <v>31</v>
      </c>
      <c r="F57" s="154"/>
      <c r="G57" s="154"/>
      <c r="H57" s="154"/>
      <c r="I57" s="154"/>
      <c r="J57" s="154"/>
      <c r="K57" s="154"/>
      <c r="L57" s="154"/>
      <c r="M57" s="154"/>
      <c r="N57" s="155" t="s">
        <v>143</v>
      </c>
      <c r="O57" s="156" t="s">
        <v>206</v>
      </c>
    </row>
    <row r="58" spans="1:15" ht="20.100000000000001" hidden="1" customHeight="1">
      <c r="A58" s="140">
        <v>2</v>
      </c>
      <c r="B58" s="151" t="s">
        <v>204</v>
      </c>
      <c r="C58" s="159" t="s">
        <v>205</v>
      </c>
      <c r="D58" s="152"/>
      <c r="E58" s="153" t="s">
        <v>31</v>
      </c>
      <c r="F58" s="154"/>
      <c r="G58" s="154"/>
      <c r="H58" s="154"/>
      <c r="I58" s="154"/>
      <c r="J58" s="154"/>
      <c r="K58" s="154"/>
      <c r="L58" s="154"/>
      <c r="M58" s="154"/>
      <c r="N58" s="155" t="s">
        <v>144</v>
      </c>
      <c r="O58" s="156" t="s">
        <v>206</v>
      </c>
    </row>
    <row r="59" spans="1:15" ht="20.100000000000001" hidden="1" customHeight="1">
      <c r="A59" s="140">
        <v>2</v>
      </c>
      <c r="B59" s="142" t="s">
        <v>146</v>
      </c>
      <c r="C59" s="143"/>
      <c r="D59" s="144"/>
      <c r="E59" s="145"/>
      <c r="F59" s="146"/>
      <c r="G59" s="147">
        <f>SUM(K59,I59,M59)</f>
        <v>0</v>
      </c>
      <c r="H59" s="148"/>
      <c r="I59" s="147">
        <f>SUM(I60:I65)</f>
        <v>0</v>
      </c>
      <c r="J59" s="148"/>
      <c r="K59" s="147">
        <f>SUM(K60:K65)</f>
        <v>0</v>
      </c>
      <c r="L59" s="148"/>
      <c r="M59" s="147">
        <f>SUM(M60:M65)</f>
        <v>0</v>
      </c>
      <c r="N59" s="149"/>
      <c r="O59" s="150"/>
    </row>
    <row r="60" spans="1:15" ht="20.100000000000001" hidden="1" customHeight="1">
      <c r="A60" s="140">
        <v>2</v>
      </c>
      <c r="B60" s="151" t="s">
        <v>145</v>
      </c>
      <c r="C60" s="159" t="s">
        <v>139</v>
      </c>
      <c r="D60" s="152"/>
      <c r="E60" s="153"/>
      <c r="F60" s="154"/>
      <c r="G60" s="154"/>
      <c r="H60" s="154"/>
      <c r="I60" s="154"/>
      <c r="J60" s="154"/>
      <c r="K60" s="154"/>
      <c r="L60" s="154"/>
      <c r="M60" s="154"/>
      <c r="N60" s="155" t="s">
        <v>143</v>
      </c>
      <c r="O60" s="156" t="s">
        <v>197</v>
      </c>
    </row>
    <row r="61" spans="1:15" ht="20.100000000000001" hidden="1" customHeight="1">
      <c r="A61" s="140">
        <v>2</v>
      </c>
      <c r="B61" s="151" t="s">
        <v>145</v>
      </c>
      <c r="C61" s="159" t="s">
        <v>139</v>
      </c>
      <c r="D61" s="152"/>
      <c r="E61" s="153"/>
      <c r="F61" s="154"/>
      <c r="G61" s="154"/>
      <c r="H61" s="154"/>
      <c r="I61" s="154"/>
      <c r="J61" s="154"/>
      <c r="K61" s="154"/>
      <c r="L61" s="154"/>
      <c r="M61" s="154"/>
      <c r="N61" s="155" t="s">
        <v>144</v>
      </c>
      <c r="O61" s="156" t="s">
        <v>197</v>
      </c>
    </row>
    <row r="62" spans="1:15" ht="20.100000000000001" hidden="1" customHeight="1">
      <c r="A62" s="140">
        <v>2</v>
      </c>
      <c r="B62" s="151" t="s">
        <v>145</v>
      </c>
      <c r="C62" s="159" t="s">
        <v>152</v>
      </c>
      <c r="D62" s="152"/>
      <c r="E62" s="153"/>
      <c r="F62" s="154"/>
      <c r="G62" s="154"/>
      <c r="H62" s="154"/>
      <c r="I62" s="154"/>
      <c r="J62" s="154"/>
      <c r="K62" s="154"/>
      <c r="L62" s="154"/>
      <c r="M62" s="154"/>
      <c r="N62" s="155" t="s">
        <v>143</v>
      </c>
      <c r="O62" s="156" t="s">
        <v>198</v>
      </c>
    </row>
    <row r="63" spans="1:15" ht="20.100000000000001" hidden="1" customHeight="1">
      <c r="A63" s="140">
        <v>2</v>
      </c>
      <c r="B63" s="151" t="s">
        <v>145</v>
      </c>
      <c r="C63" s="159" t="s">
        <v>152</v>
      </c>
      <c r="D63" s="152"/>
      <c r="E63" s="153"/>
      <c r="F63" s="154"/>
      <c r="G63" s="154"/>
      <c r="H63" s="154"/>
      <c r="I63" s="154"/>
      <c r="J63" s="154"/>
      <c r="K63" s="154"/>
      <c r="L63" s="154"/>
      <c r="M63" s="154"/>
      <c r="N63" s="155" t="s">
        <v>144</v>
      </c>
      <c r="O63" s="156" t="s">
        <v>198</v>
      </c>
    </row>
    <row r="64" spans="1:15" ht="20.100000000000001" hidden="1" customHeight="1">
      <c r="A64" s="140">
        <v>2</v>
      </c>
      <c r="B64" s="151" t="s">
        <v>145</v>
      </c>
      <c r="C64" s="159" t="s">
        <v>153</v>
      </c>
      <c r="D64" s="152"/>
      <c r="E64" s="153"/>
      <c r="F64" s="154"/>
      <c r="G64" s="154"/>
      <c r="H64" s="154"/>
      <c r="I64" s="154"/>
      <c r="J64" s="154"/>
      <c r="K64" s="154"/>
      <c r="L64" s="154"/>
      <c r="M64" s="154"/>
      <c r="N64" s="155" t="s">
        <v>143</v>
      </c>
      <c r="O64" s="156" t="s">
        <v>199</v>
      </c>
    </row>
    <row r="65" spans="1:15" ht="20.100000000000001" hidden="1" customHeight="1">
      <c r="A65" s="140">
        <v>2</v>
      </c>
      <c r="B65" s="151" t="s">
        <v>145</v>
      </c>
      <c r="C65" s="159" t="s">
        <v>153</v>
      </c>
      <c r="D65" s="152"/>
      <c r="E65" s="153"/>
      <c r="F65" s="154"/>
      <c r="G65" s="154"/>
      <c r="H65" s="154"/>
      <c r="I65" s="154"/>
      <c r="J65" s="154"/>
      <c r="K65" s="154"/>
      <c r="L65" s="154"/>
      <c r="M65" s="154"/>
      <c r="N65" s="155" t="s">
        <v>144</v>
      </c>
      <c r="O65" s="156" t="s">
        <v>199</v>
      </c>
    </row>
    <row r="66" spans="1:15" ht="20.100000000000001" customHeight="1">
      <c r="A66" s="140">
        <v>1</v>
      </c>
      <c r="B66" s="142" t="s">
        <v>271</v>
      </c>
      <c r="C66" s="143"/>
      <c r="D66" s="144"/>
      <c r="E66" s="145"/>
      <c r="F66" s="146"/>
      <c r="G66" s="147"/>
      <c r="H66" s="148"/>
      <c r="I66" s="147"/>
      <c r="J66" s="148"/>
      <c r="K66" s="147"/>
      <c r="L66" s="148"/>
      <c r="M66" s="147"/>
      <c r="N66" s="149"/>
      <c r="O66" s="150"/>
    </row>
    <row r="67" spans="1:15" ht="20.100000000000001" hidden="1" customHeight="1">
      <c r="A67" s="140">
        <v>2</v>
      </c>
      <c r="B67" s="177" t="s">
        <v>177</v>
      </c>
      <c r="C67" s="178" t="s">
        <v>178</v>
      </c>
      <c r="D67" s="179"/>
      <c r="E67" s="180" t="s">
        <v>179</v>
      </c>
      <c r="F67" s="154" t="e">
        <f>INT(SUM(J67,H67,L67))</f>
        <v>#REF!</v>
      </c>
      <c r="G67" s="154" t="e">
        <f>SUM(K67,I67,M67)</f>
        <v>#REF!</v>
      </c>
      <c r="H67" s="154" t="e">
        <f>#REF!</f>
        <v>#REF!</v>
      </c>
      <c r="I67" s="154" t="e">
        <f>INT(D67*H67)</f>
        <v>#REF!</v>
      </c>
      <c r="J67" s="154" t="e">
        <f>#REF!</f>
        <v>#REF!</v>
      </c>
      <c r="K67" s="154" t="e">
        <f>INT(D67*J67)</f>
        <v>#REF!</v>
      </c>
      <c r="L67" s="154" t="e">
        <f>#REF!</f>
        <v>#REF!</v>
      </c>
      <c r="M67" s="154" t="e">
        <f>INT(D67*L67)</f>
        <v>#REF!</v>
      </c>
      <c r="N67" s="182" t="s">
        <v>143</v>
      </c>
      <c r="O67" s="183" t="s">
        <v>263</v>
      </c>
    </row>
    <row r="68" spans="1:15" ht="20.100000000000001" customHeight="1">
      <c r="A68" s="140">
        <v>1</v>
      </c>
      <c r="B68" s="151" t="s">
        <v>177</v>
      </c>
      <c r="C68" s="159" t="s">
        <v>178</v>
      </c>
      <c r="D68" s="144">
        <v>1622</v>
      </c>
      <c r="E68" s="145" t="s">
        <v>179</v>
      </c>
      <c r="F68" s="154"/>
      <c r="G68" s="154"/>
      <c r="H68" s="154"/>
      <c r="I68" s="154"/>
      <c r="J68" s="154"/>
      <c r="K68" s="154"/>
      <c r="L68" s="154"/>
      <c r="M68" s="154"/>
      <c r="N68" s="155"/>
      <c r="O68" s="183"/>
    </row>
    <row r="69" spans="1:15" ht="20.100000000000001" hidden="1" customHeight="1">
      <c r="A69" s="140">
        <v>2</v>
      </c>
      <c r="B69" s="184" t="s">
        <v>200</v>
      </c>
      <c r="C69" s="185"/>
      <c r="D69" s="186"/>
      <c r="E69" s="187"/>
      <c r="F69" s="188"/>
      <c r="G69" s="189"/>
      <c r="H69" s="190"/>
      <c r="I69" s="189"/>
      <c r="J69" s="190"/>
      <c r="K69" s="189"/>
      <c r="L69" s="190"/>
      <c r="M69" s="189"/>
      <c r="N69" s="191"/>
      <c r="O69" s="192"/>
    </row>
    <row r="70" spans="1:15" s="160" customFormat="1" ht="20.100000000000001" hidden="1" customHeight="1">
      <c r="A70" s="140">
        <v>2</v>
      </c>
      <c r="B70" s="162" t="s">
        <v>201</v>
      </c>
      <c r="C70" s="163" t="s">
        <v>202</v>
      </c>
      <c r="D70" s="144"/>
      <c r="E70" s="145" t="s">
        <v>203</v>
      </c>
      <c r="F70" s="146"/>
      <c r="G70" s="148"/>
      <c r="H70" s="148"/>
      <c r="I70" s="148"/>
      <c r="J70" s="148"/>
      <c r="K70" s="148"/>
      <c r="L70" s="148"/>
      <c r="M70" s="148"/>
      <c r="N70" s="164" t="s">
        <v>143</v>
      </c>
      <c r="O70" s="165" t="s">
        <v>207</v>
      </c>
    </row>
    <row r="71" spans="1:15" ht="20.100000000000001" customHeight="1">
      <c r="A71" s="5">
        <v>1</v>
      </c>
      <c r="B71" s="166" t="s">
        <v>208</v>
      </c>
      <c r="C71" s="143"/>
      <c r="D71" s="144"/>
      <c r="E71" s="145"/>
      <c r="F71" s="146"/>
      <c r="G71" s="147"/>
      <c r="H71" s="148"/>
      <c r="I71" s="147"/>
      <c r="J71" s="148"/>
      <c r="K71" s="147"/>
      <c r="L71" s="148"/>
      <c r="M71" s="147"/>
      <c r="N71" s="149"/>
      <c r="O71" s="150"/>
    </row>
    <row r="72" spans="1:15" ht="20.100000000000001" customHeight="1">
      <c r="A72" s="140">
        <v>1</v>
      </c>
      <c r="B72" s="193" t="s">
        <v>209</v>
      </c>
      <c r="C72" s="185"/>
      <c r="D72" s="186"/>
      <c r="E72" s="187"/>
      <c r="F72" s="188"/>
      <c r="G72" s="147"/>
      <c r="H72" s="148"/>
      <c r="I72" s="147"/>
      <c r="J72" s="148"/>
      <c r="K72" s="147"/>
      <c r="L72" s="148"/>
      <c r="M72" s="147"/>
      <c r="N72" s="149"/>
      <c r="O72" s="192"/>
    </row>
    <row r="73" spans="1:15" ht="20.100000000000001" customHeight="1">
      <c r="A73" s="140">
        <v>1</v>
      </c>
      <c r="B73" s="167" t="s">
        <v>213</v>
      </c>
      <c r="C73" s="168"/>
      <c r="D73" s="152">
        <v>9</v>
      </c>
      <c r="E73" s="169" t="s">
        <v>3</v>
      </c>
      <c r="F73" s="154"/>
      <c r="G73" s="154"/>
      <c r="H73" s="154"/>
      <c r="I73" s="154"/>
      <c r="J73" s="154"/>
      <c r="K73" s="154"/>
      <c r="L73" s="247"/>
      <c r="M73" s="247"/>
      <c r="N73" s="155"/>
      <c r="O73" s="156"/>
    </row>
    <row r="74" spans="1:15" ht="20.100000000000001" customHeight="1">
      <c r="A74" s="140">
        <v>1</v>
      </c>
      <c r="B74" s="167" t="s">
        <v>214</v>
      </c>
      <c r="C74" s="168"/>
      <c r="D74" s="152">
        <v>9</v>
      </c>
      <c r="E74" s="169" t="s">
        <v>3</v>
      </c>
      <c r="F74" s="154"/>
      <c r="G74" s="154"/>
      <c r="H74" s="154"/>
      <c r="I74" s="154"/>
      <c r="J74" s="154"/>
      <c r="K74" s="154"/>
      <c r="L74" s="154"/>
      <c r="M74" s="247"/>
      <c r="N74" s="155"/>
      <c r="O74" s="156"/>
    </row>
    <row r="75" spans="1:15" ht="20.100000000000001" customHeight="1">
      <c r="A75" s="140">
        <v>1</v>
      </c>
      <c r="B75" s="167" t="s">
        <v>282</v>
      </c>
      <c r="C75" s="168"/>
      <c r="D75" s="152">
        <v>5</v>
      </c>
      <c r="E75" s="169" t="s">
        <v>3</v>
      </c>
      <c r="F75" s="154"/>
      <c r="G75" s="154"/>
      <c r="H75" s="146"/>
      <c r="I75" s="154"/>
      <c r="J75" s="146"/>
      <c r="K75" s="154"/>
      <c r="L75" s="146"/>
      <c r="M75" s="247"/>
      <c r="N75" s="155"/>
      <c r="O75" s="156"/>
    </row>
    <row r="76" spans="1:15" ht="19.5" customHeight="1">
      <c r="A76" s="140">
        <v>1</v>
      </c>
      <c r="B76" s="167" t="s">
        <v>215</v>
      </c>
      <c r="C76" s="168"/>
      <c r="D76" s="152">
        <v>5</v>
      </c>
      <c r="E76" s="169" t="s">
        <v>3</v>
      </c>
      <c r="F76" s="154"/>
      <c r="G76" s="154"/>
      <c r="H76" s="146"/>
      <c r="I76" s="154"/>
      <c r="J76" s="146"/>
      <c r="K76" s="154"/>
      <c r="L76" s="146"/>
      <c r="M76" s="247"/>
      <c r="N76" s="155"/>
      <c r="O76" s="156"/>
    </row>
    <row r="77" spans="1:15" ht="20.100000000000001" customHeight="1">
      <c r="A77" s="140">
        <v>1</v>
      </c>
      <c r="B77" s="166" t="s">
        <v>280</v>
      </c>
      <c r="C77" s="143"/>
      <c r="D77" s="144"/>
      <c r="E77" s="145"/>
      <c r="F77" s="146"/>
      <c r="G77" s="147"/>
      <c r="H77" s="148"/>
      <c r="I77" s="147"/>
      <c r="J77" s="148"/>
      <c r="K77" s="147"/>
      <c r="L77" s="148"/>
      <c r="M77" s="147"/>
      <c r="N77" s="149"/>
      <c r="O77" s="150"/>
    </row>
    <row r="78" spans="1:15" s="161" customFormat="1" ht="20.100000000000001" customHeight="1">
      <c r="A78" s="140">
        <v>1</v>
      </c>
      <c r="B78" s="162" t="s">
        <v>210</v>
      </c>
      <c r="C78" s="163" t="s">
        <v>23</v>
      </c>
      <c r="D78" s="176">
        <v>35.200000000000003</v>
      </c>
      <c r="E78" s="145" t="s">
        <v>220</v>
      </c>
      <c r="F78" s="146"/>
      <c r="G78" s="154"/>
      <c r="H78" s="146"/>
      <c r="I78" s="154"/>
      <c r="J78" s="146"/>
      <c r="K78" s="154"/>
      <c r="L78" s="146"/>
      <c r="M78" s="154"/>
      <c r="N78" s="164"/>
      <c r="O78" s="165"/>
    </row>
    <row r="79" spans="1:15" ht="20.100000000000001" customHeight="1">
      <c r="A79" s="140">
        <v>1</v>
      </c>
      <c r="B79" s="166" t="s">
        <v>281</v>
      </c>
      <c r="C79" s="143"/>
      <c r="D79" s="144"/>
      <c r="E79" s="145"/>
      <c r="F79" s="146"/>
      <c r="G79" s="147"/>
      <c r="H79" s="148"/>
      <c r="I79" s="147"/>
      <c r="J79" s="148"/>
      <c r="K79" s="147"/>
      <c r="L79" s="148"/>
      <c r="M79" s="147"/>
      <c r="N79" s="149"/>
      <c r="O79" s="150"/>
    </row>
    <row r="80" spans="1:15" ht="20.100000000000001" customHeight="1">
      <c r="A80" s="5">
        <v>1</v>
      </c>
      <c r="B80" s="167" t="s">
        <v>43</v>
      </c>
      <c r="C80" s="163" t="s">
        <v>44</v>
      </c>
      <c r="D80" s="144">
        <v>2</v>
      </c>
      <c r="E80" s="145" t="s">
        <v>45</v>
      </c>
      <c r="F80" s="146"/>
      <c r="G80" s="146"/>
      <c r="H80" s="146"/>
      <c r="I80" s="154"/>
      <c r="J80" s="146"/>
      <c r="K80" s="154"/>
      <c r="L80" s="146"/>
      <c r="M80" s="154"/>
      <c r="N80" s="170"/>
      <c r="O80" s="165"/>
    </row>
    <row r="81" spans="1:16" ht="20.100000000000001" customHeight="1">
      <c r="A81" s="5">
        <v>1</v>
      </c>
      <c r="B81" s="167" t="s">
        <v>46</v>
      </c>
      <c r="C81" s="163" t="s">
        <v>47</v>
      </c>
      <c r="D81" s="144">
        <v>6</v>
      </c>
      <c r="E81" s="145" t="s">
        <v>45</v>
      </c>
      <c r="F81" s="146"/>
      <c r="G81" s="146"/>
      <c r="H81" s="146"/>
      <c r="I81" s="154"/>
      <c r="J81" s="146"/>
      <c r="K81" s="154"/>
      <c r="L81" s="146"/>
      <c r="M81" s="154"/>
      <c r="N81" s="170"/>
      <c r="O81" s="165"/>
    </row>
    <row r="82" spans="1:16" ht="20.100000000000001" customHeight="1">
      <c r="A82" s="5">
        <v>1</v>
      </c>
      <c r="B82" s="167" t="s">
        <v>48</v>
      </c>
      <c r="C82" s="163" t="s">
        <v>49</v>
      </c>
      <c r="D82" s="152">
        <v>454</v>
      </c>
      <c r="E82" s="145" t="s">
        <v>45</v>
      </c>
      <c r="F82" s="146"/>
      <c r="G82" s="146"/>
      <c r="H82" s="146"/>
      <c r="I82" s="146"/>
      <c r="J82" s="146"/>
      <c r="K82" s="146"/>
      <c r="L82" s="146"/>
      <c r="M82" s="146"/>
      <c r="N82" s="170"/>
      <c r="O82" s="165"/>
    </row>
    <row r="83" spans="1:16" s="174" customFormat="1" ht="20.100000000000001" hidden="1" customHeight="1">
      <c r="A83" s="244">
        <v>2</v>
      </c>
      <c r="B83" s="245" t="s">
        <v>50</v>
      </c>
      <c r="C83" s="194" t="s">
        <v>51</v>
      </c>
      <c r="D83" s="252"/>
      <c r="E83" s="195" t="s">
        <v>134</v>
      </c>
      <c r="F83" s="246" t="e">
        <f>SUM(J83,H83,L83)</f>
        <v>#REF!</v>
      </c>
      <c r="G83" s="246" t="e">
        <f>SUM(K83,I83,M83)</f>
        <v>#REF!</v>
      </c>
      <c r="H83" s="246" t="e">
        <f>#REF!</f>
        <v>#REF!</v>
      </c>
      <c r="I83" s="247" t="e">
        <f>INT(D83*H83)</f>
        <v>#REF!</v>
      </c>
      <c r="J83" s="246" t="e">
        <f>#REF!</f>
        <v>#REF!</v>
      </c>
      <c r="K83" s="247" t="e">
        <f>INT(D83*J83)</f>
        <v>#REF!</v>
      </c>
      <c r="L83" s="246" t="e">
        <f>#REF!</f>
        <v>#REF!</v>
      </c>
      <c r="M83" s="247" t="e">
        <f>INT(D83*L83)</f>
        <v>#REF!</v>
      </c>
      <c r="N83" s="248" t="s">
        <v>4</v>
      </c>
      <c r="O83" s="156" t="s">
        <v>264</v>
      </c>
    </row>
    <row r="84" spans="1:16" ht="20.100000000000001" customHeight="1">
      <c r="A84" s="130">
        <v>1</v>
      </c>
      <c r="B84" s="167" t="s">
        <v>50</v>
      </c>
      <c r="C84" s="168" t="s">
        <v>51</v>
      </c>
      <c r="D84" s="175">
        <v>9.6</v>
      </c>
      <c r="E84" s="169" t="s">
        <v>134</v>
      </c>
      <c r="F84" s="146"/>
      <c r="G84" s="146"/>
      <c r="H84" s="146"/>
      <c r="I84" s="154"/>
      <c r="J84" s="146"/>
      <c r="K84" s="154"/>
      <c r="L84" s="146"/>
      <c r="M84" s="154"/>
      <c r="N84" s="171"/>
      <c r="O84" s="156"/>
    </row>
    <row r="85" spans="1:16" s="174" customFormat="1" ht="20.100000000000001" hidden="1" customHeight="1">
      <c r="A85" s="244">
        <v>2</v>
      </c>
      <c r="B85" s="245" t="s">
        <v>52</v>
      </c>
      <c r="C85" s="194"/>
      <c r="D85" s="252"/>
      <c r="E85" s="195" t="s">
        <v>67</v>
      </c>
      <c r="F85" s="249" t="e">
        <f t="shared" ref="F78:F86" si="16">SUM(J85,H85,L85)</f>
        <v>#REF!</v>
      </c>
      <c r="G85" s="249" t="e">
        <f t="shared" ref="G80:G86" si="17">SUM(K85,I85,M85)</f>
        <v>#REF!</v>
      </c>
      <c r="H85" s="249"/>
      <c r="I85" s="250">
        <f>INT(D85*H85)</f>
        <v>0</v>
      </c>
      <c r="J85" s="249"/>
      <c r="K85" s="250">
        <f>INT(D85*J85)</f>
        <v>0</v>
      </c>
      <c r="L85" s="249" t="e">
        <f>#REF!</f>
        <v>#REF!</v>
      </c>
      <c r="M85" s="250" t="e">
        <f>INT(D85*L85)</f>
        <v>#REF!</v>
      </c>
      <c r="N85" s="248" t="s">
        <v>4</v>
      </c>
      <c r="O85" s="156" t="s">
        <v>265</v>
      </c>
    </row>
    <row r="86" spans="1:16" ht="20.100000000000001" customHeight="1">
      <c r="A86" s="130">
        <v>1</v>
      </c>
      <c r="B86" s="167" t="s">
        <v>52</v>
      </c>
      <c r="C86" s="168"/>
      <c r="D86" s="175">
        <v>22</v>
      </c>
      <c r="E86" s="169" t="s">
        <v>67</v>
      </c>
      <c r="F86" s="146"/>
      <c r="G86" s="146"/>
      <c r="H86" s="146"/>
      <c r="I86" s="154"/>
      <c r="J86" s="146"/>
      <c r="K86" s="154"/>
      <c r="L86" s="146"/>
      <c r="M86" s="154"/>
      <c r="N86" s="171"/>
      <c r="O86" s="156"/>
    </row>
    <row r="87" spans="1:16" ht="19.5" customHeight="1">
      <c r="A87" s="140">
        <v>1</v>
      </c>
      <c r="B87" s="166" t="s">
        <v>216</v>
      </c>
      <c r="C87" s="143"/>
      <c r="D87" s="144"/>
      <c r="E87" s="145"/>
      <c r="F87" s="146"/>
      <c r="G87" s="147"/>
      <c r="H87" s="148"/>
      <c r="I87" s="147"/>
      <c r="J87" s="148"/>
      <c r="K87" s="147"/>
      <c r="L87" s="148"/>
      <c r="M87" s="147"/>
      <c r="N87" s="149"/>
      <c r="O87" s="150"/>
    </row>
    <row r="88" spans="1:16" ht="20.100000000000001" customHeight="1">
      <c r="A88" s="140">
        <v>1</v>
      </c>
      <c r="B88" s="167" t="s">
        <v>217</v>
      </c>
      <c r="C88" s="163"/>
      <c r="D88" s="144">
        <v>1</v>
      </c>
      <c r="E88" s="145" t="s">
        <v>219</v>
      </c>
      <c r="F88" s="146"/>
      <c r="G88" s="146"/>
      <c r="H88" s="146"/>
      <c r="I88" s="154"/>
      <c r="J88" s="146"/>
      <c r="K88" s="154"/>
      <c r="L88" s="146"/>
      <c r="M88" s="154"/>
      <c r="N88" s="170"/>
      <c r="O88" s="165"/>
    </row>
    <row r="89" spans="1:16" ht="20.100000000000001" customHeight="1">
      <c r="A89" s="140">
        <v>1</v>
      </c>
      <c r="B89" s="167" t="s">
        <v>218</v>
      </c>
      <c r="C89" s="163"/>
      <c r="D89" s="144">
        <v>1</v>
      </c>
      <c r="E89" s="145" t="s">
        <v>219</v>
      </c>
      <c r="F89" s="146"/>
      <c r="G89" s="146"/>
      <c r="H89" s="146"/>
      <c r="I89" s="154"/>
      <c r="J89" s="146"/>
      <c r="K89" s="154"/>
      <c r="L89" s="146"/>
      <c r="M89" s="154"/>
      <c r="N89" s="170"/>
      <c r="O89" s="165"/>
    </row>
    <row r="90" spans="1:16" ht="20.100000000000001" customHeight="1">
      <c r="A90" s="140">
        <v>1</v>
      </c>
      <c r="B90" s="198"/>
      <c r="C90" s="199"/>
      <c r="D90" s="186"/>
      <c r="E90" s="187"/>
      <c r="F90" s="188"/>
      <c r="G90" s="189"/>
      <c r="H90" s="188"/>
      <c r="I90" s="196"/>
      <c r="J90" s="188"/>
      <c r="K90" s="197"/>
      <c r="L90" s="188"/>
      <c r="M90" s="197"/>
      <c r="N90" s="191"/>
      <c r="O90" s="192"/>
    </row>
    <row r="91" spans="1:16" ht="20.100000000000001" customHeight="1">
      <c r="A91" s="140">
        <v>1</v>
      </c>
      <c r="B91" s="166" t="s">
        <v>274</v>
      </c>
      <c r="C91" s="143"/>
      <c r="D91" s="144"/>
      <c r="E91" s="145"/>
      <c r="F91" s="146"/>
      <c r="G91" s="147"/>
      <c r="H91" s="148"/>
      <c r="I91" s="147"/>
      <c r="J91" s="148"/>
      <c r="K91" s="147"/>
      <c r="L91" s="148"/>
      <c r="M91" s="147"/>
      <c r="N91" s="149"/>
      <c r="O91" s="150"/>
    </row>
    <row r="92" spans="1:16" ht="20.100000000000001" customHeight="1">
      <c r="A92" s="140">
        <v>1</v>
      </c>
      <c r="B92" s="166" t="s">
        <v>227</v>
      </c>
      <c r="C92" s="143"/>
      <c r="D92" s="144"/>
      <c r="E92" s="145"/>
      <c r="F92" s="146"/>
      <c r="G92" s="147"/>
      <c r="H92" s="148"/>
      <c r="I92" s="147"/>
      <c r="J92" s="148"/>
      <c r="K92" s="147"/>
      <c r="L92" s="148"/>
      <c r="M92" s="147"/>
      <c r="N92" s="149"/>
      <c r="O92" s="150"/>
    </row>
    <row r="93" spans="1:16" s="243" customFormat="1" ht="20.100000000000001" customHeight="1">
      <c r="A93" s="140">
        <v>1</v>
      </c>
      <c r="B93" s="167" t="s">
        <v>287</v>
      </c>
      <c r="C93" s="163" t="s">
        <v>273</v>
      </c>
      <c r="D93" s="144">
        <v>2514</v>
      </c>
      <c r="E93" s="145" t="s">
        <v>211</v>
      </c>
      <c r="F93" s="146"/>
      <c r="G93" s="146"/>
      <c r="H93" s="146"/>
      <c r="I93" s="154"/>
      <c r="J93" s="146"/>
      <c r="K93" s="154"/>
      <c r="L93" s="146"/>
      <c r="M93" s="154"/>
      <c r="N93" s="170"/>
      <c r="O93" s="165"/>
    </row>
    <row r="94" spans="1:16" s="243" customFormat="1" ht="20.100000000000001" customHeight="1">
      <c r="A94" s="140">
        <v>1</v>
      </c>
      <c r="B94" s="167" t="s">
        <v>272</v>
      </c>
      <c r="C94" s="163" t="s">
        <v>288</v>
      </c>
      <c r="D94" s="144">
        <v>243</v>
      </c>
      <c r="E94" s="145" t="s">
        <v>211</v>
      </c>
      <c r="F94" s="146"/>
      <c r="G94" s="146"/>
      <c r="H94" s="146"/>
      <c r="I94" s="154"/>
      <c r="J94" s="146"/>
      <c r="K94" s="154"/>
      <c r="L94" s="146"/>
      <c r="M94" s="154"/>
      <c r="N94" s="170"/>
      <c r="O94" s="165"/>
    </row>
    <row r="95" spans="1:16" ht="20.100000000000001" customHeight="1">
      <c r="A95" s="140">
        <v>1</v>
      </c>
      <c r="B95" s="166" t="s">
        <v>228</v>
      </c>
      <c r="C95" s="143"/>
      <c r="D95" s="144"/>
      <c r="E95" s="145"/>
      <c r="F95" s="146"/>
      <c r="G95" s="147"/>
      <c r="H95" s="148"/>
      <c r="I95" s="147"/>
      <c r="J95" s="148"/>
      <c r="K95" s="147"/>
      <c r="L95" s="148"/>
      <c r="M95" s="147"/>
      <c r="N95" s="149"/>
      <c r="O95" s="150"/>
    </row>
    <row r="96" spans="1:16" ht="20.100000000000001" customHeight="1">
      <c r="A96" s="140">
        <v>1</v>
      </c>
      <c r="B96" s="201" t="s">
        <v>223</v>
      </c>
      <c r="C96" s="202" t="s">
        <v>244</v>
      </c>
      <c r="D96" s="207">
        <v>0.54</v>
      </c>
      <c r="E96" s="173" t="s">
        <v>242</v>
      </c>
      <c r="F96" s="157"/>
      <c r="G96" s="157"/>
      <c r="H96" s="157"/>
      <c r="I96" s="203"/>
      <c r="J96" s="157"/>
      <c r="K96" s="203"/>
      <c r="L96" s="157"/>
      <c r="M96" s="203"/>
      <c r="N96" s="204"/>
      <c r="O96" s="205"/>
      <c r="P96">
        <v>1</v>
      </c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5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도로포장팀</dc:creator>
  <cp:lastModifiedBy>user</cp:lastModifiedBy>
  <cp:lastPrinted>2022-02-10T00:35:06Z</cp:lastPrinted>
  <dcterms:created xsi:type="dcterms:W3CDTF">2012-02-01T06:45:17Z</dcterms:created>
  <dcterms:modified xsi:type="dcterms:W3CDTF">2022-02-15T02:24:07Z</dcterms:modified>
</cp:coreProperties>
</file>