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8280" yWindow="-120" windowWidth="19440" windowHeight="15600" tabRatio="813"/>
  </bookViews>
  <sheets>
    <sheet name="내역서" sheetId="9" r:id="rId1"/>
    <sheet name="Sheet1" sheetId="1" r:id="rId2"/>
  </sheets>
  <definedNames>
    <definedName name="_xlnm.Print_Area" localSheetId="0">내역서!$A$1:$M$265</definedName>
    <definedName name="_xlnm.Print_Titles" localSheetId="0">내역서!$1:$4</definedName>
  </definedName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05" i="9" l="1"/>
  <c r="AJ105" i="9"/>
  <c r="AI105" i="9"/>
  <c r="AH105" i="9"/>
  <c r="AG105" i="9"/>
  <c r="AF105" i="9"/>
  <c r="AE105" i="9"/>
  <c r="AD105" i="9"/>
  <c r="AC105" i="9"/>
  <c r="AB105" i="9"/>
  <c r="AA105" i="9"/>
  <c r="Z105" i="9"/>
  <c r="Y105" i="9"/>
  <c r="X105" i="9"/>
  <c r="W105" i="9"/>
  <c r="V105" i="9"/>
  <c r="U105" i="9"/>
  <c r="T105" i="9"/>
  <c r="S105" i="9"/>
  <c r="O105" i="9"/>
  <c r="AL265" i="9" l="1"/>
  <c r="AL236" i="9"/>
  <c r="AL207" i="9"/>
  <c r="AL178" i="9"/>
  <c r="AL149" i="9"/>
  <c r="AL120" i="9"/>
  <c r="AL91" i="9"/>
  <c r="AL62" i="9"/>
  <c r="R247" i="9" l="1"/>
  <c r="O247" i="9"/>
  <c r="S247" i="9"/>
  <c r="T247" i="9"/>
  <c r="U247" i="9"/>
  <c r="V247" i="9"/>
  <c r="W247" i="9"/>
  <c r="X247" i="9"/>
  <c r="Y247" i="9"/>
  <c r="Z247" i="9"/>
  <c r="AA247" i="9"/>
  <c r="AB247" i="9"/>
  <c r="AC247" i="9"/>
  <c r="AD247" i="9"/>
  <c r="AE247" i="9"/>
  <c r="AF247" i="9"/>
  <c r="AG247" i="9"/>
  <c r="AH247" i="9"/>
  <c r="AI247" i="9"/>
  <c r="AJ247" i="9"/>
  <c r="AK247" i="9"/>
  <c r="O246" i="9"/>
  <c r="S246" i="9"/>
  <c r="T246" i="9"/>
  <c r="U246" i="9"/>
  <c r="V246" i="9"/>
  <c r="W246" i="9"/>
  <c r="X246" i="9"/>
  <c r="Y246" i="9"/>
  <c r="Z246" i="9"/>
  <c r="AA246" i="9"/>
  <c r="AB246" i="9"/>
  <c r="AC246" i="9"/>
  <c r="AD246" i="9"/>
  <c r="AE246" i="9"/>
  <c r="AF246" i="9"/>
  <c r="AG246" i="9"/>
  <c r="AH246" i="9"/>
  <c r="AI246" i="9"/>
  <c r="AJ246" i="9"/>
  <c r="AK246" i="9"/>
  <c r="O245" i="9"/>
  <c r="S245" i="9"/>
  <c r="T245" i="9"/>
  <c r="U245" i="9"/>
  <c r="V245" i="9"/>
  <c r="W245" i="9"/>
  <c r="X245" i="9"/>
  <c r="Y245" i="9"/>
  <c r="Z245" i="9"/>
  <c r="AA245" i="9"/>
  <c r="AB245" i="9"/>
  <c r="AC245" i="9"/>
  <c r="AD245" i="9"/>
  <c r="AE245" i="9"/>
  <c r="AF245" i="9"/>
  <c r="AG245" i="9"/>
  <c r="AH245" i="9"/>
  <c r="AI245" i="9"/>
  <c r="AJ245" i="9"/>
  <c r="AK245" i="9"/>
  <c r="O244" i="9"/>
  <c r="S244" i="9"/>
  <c r="T244" i="9"/>
  <c r="U244" i="9"/>
  <c r="V244" i="9"/>
  <c r="W244" i="9"/>
  <c r="X244" i="9"/>
  <c r="Y244" i="9"/>
  <c r="Z244" i="9"/>
  <c r="AA244" i="9"/>
  <c r="AB244" i="9"/>
  <c r="AC244" i="9"/>
  <c r="AD244" i="9"/>
  <c r="AE244" i="9"/>
  <c r="AF244" i="9"/>
  <c r="AG244" i="9"/>
  <c r="AH244" i="9"/>
  <c r="AI244" i="9"/>
  <c r="AJ244" i="9"/>
  <c r="AK244" i="9"/>
  <c r="O243" i="9"/>
  <c r="S243" i="9"/>
  <c r="T243" i="9"/>
  <c r="U243" i="9"/>
  <c r="V243" i="9"/>
  <c r="W243" i="9"/>
  <c r="X243" i="9"/>
  <c r="Y243" i="9"/>
  <c r="Z243" i="9"/>
  <c r="AA243" i="9"/>
  <c r="AB243" i="9"/>
  <c r="AC243" i="9"/>
  <c r="AD243" i="9"/>
  <c r="AE243" i="9"/>
  <c r="AF243" i="9"/>
  <c r="AG243" i="9"/>
  <c r="AH243" i="9"/>
  <c r="AI243" i="9"/>
  <c r="AJ243" i="9"/>
  <c r="AK243" i="9"/>
  <c r="O242" i="9"/>
  <c r="S242" i="9"/>
  <c r="T242" i="9"/>
  <c r="U242" i="9"/>
  <c r="V242" i="9"/>
  <c r="W242" i="9"/>
  <c r="X242" i="9"/>
  <c r="Y242" i="9"/>
  <c r="Z242" i="9"/>
  <c r="AA242" i="9"/>
  <c r="AB242" i="9"/>
  <c r="AC242" i="9"/>
  <c r="AD242" i="9"/>
  <c r="AE242" i="9"/>
  <c r="AF242" i="9"/>
  <c r="AG242" i="9"/>
  <c r="AH242" i="9"/>
  <c r="AI242" i="9"/>
  <c r="AJ242" i="9"/>
  <c r="AK242" i="9"/>
  <c r="O241" i="9"/>
  <c r="S241" i="9"/>
  <c r="T241" i="9"/>
  <c r="U241" i="9"/>
  <c r="V241" i="9"/>
  <c r="W241" i="9"/>
  <c r="X241" i="9"/>
  <c r="Y241" i="9"/>
  <c r="Z241" i="9"/>
  <c r="AA241" i="9"/>
  <c r="AB241" i="9"/>
  <c r="AC241" i="9"/>
  <c r="AD241" i="9"/>
  <c r="AE241" i="9"/>
  <c r="AF241" i="9"/>
  <c r="AG241" i="9"/>
  <c r="AH241" i="9"/>
  <c r="AI241" i="9"/>
  <c r="AJ241" i="9"/>
  <c r="AK241" i="9"/>
  <c r="O240" i="9"/>
  <c r="S240" i="9"/>
  <c r="T240" i="9"/>
  <c r="U240" i="9"/>
  <c r="V240" i="9"/>
  <c r="W240" i="9"/>
  <c r="X240" i="9"/>
  <c r="Y240" i="9"/>
  <c r="Z240" i="9"/>
  <c r="AA240" i="9"/>
  <c r="AB240" i="9"/>
  <c r="AC240" i="9"/>
  <c r="AD240" i="9"/>
  <c r="AE240" i="9"/>
  <c r="AF240" i="9"/>
  <c r="AG240" i="9"/>
  <c r="AH240" i="9"/>
  <c r="AI240" i="9"/>
  <c r="AJ240" i="9"/>
  <c r="AK240" i="9"/>
  <c r="O239" i="9"/>
  <c r="S239" i="9"/>
  <c r="T239" i="9"/>
  <c r="U239" i="9"/>
  <c r="V239" i="9"/>
  <c r="W239" i="9"/>
  <c r="X239" i="9"/>
  <c r="Y239" i="9"/>
  <c r="Z239" i="9"/>
  <c r="AA239" i="9"/>
  <c r="AB239" i="9"/>
  <c r="AC239" i="9"/>
  <c r="AD239" i="9"/>
  <c r="AE239" i="9"/>
  <c r="AF239" i="9"/>
  <c r="AG239" i="9"/>
  <c r="AH239" i="9"/>
  <c r="AI239" i="9"/>
  <c r="AJ239" i="9"/>
  <c r="AK239" i="9"/>
  <c r="O238" i="9"/>
  <c r="S238" i="9"/>
  <c r="T238" i="9"/>
  <c r="U238" i="9"/>
  <c r="V238" i="9"/>
  <c r="W238" i="9"/>
  <c r="X238" i="9"/>
  <c r="Y238" i="9"/>
  <c r="Z238" i="9"/>
  <c r="AA238" i="9"/>
  <c r="AB238" i="9"/>
  <c r="AC238" i="9"/>
  <c r="AD238" i="9"/>
  <c r="AE238" i="9"/>
  <c r="AF238" i="9"/>
  <c r="AG238" i="9"/>
  <c r="AH238" i="9"/>
  <c r="AI238" i="9"/>
  <c r="AJ238" i="9"/>
  <c r="AK238" i="9"/>
  <c r="O211" i="9"/>
  <c r="S211" i="9"/>
  <c r="T211" i="9"/>
  <c r="U211" i="9"/>
  <c r="V211" i="9"/>
  <c r="W211" i="9"/>
  <c r="X211" i="9"/>
  <c r="Y211" i="9"/>
  <c r="Z211" i="9"/>
  <c r="AA211" i="9"/>
  <c r="AB211" i="9"/>
  <c r="AC211" i="9"/>
  <c r="AD211" i="9"/>
  <c r="AE211" i="9"/>
  <c r="AF211" i="9"/>
  <c r="AG211" i="9"/>
  <c r="AH211" i="9"/>
  <c r="AI211" i="9"/>
  <c r="AJ211" i="9"/>
  <c r="AK211" i="9"/>
  <c r="R210" i="9"/>
  <c r="O210" i="9"/>
  <c r="S210" i="9"/>
  <c r="T210" i="9"/>
  <c r="U210" i="9"/>
  <c r="V210" i="9"/>
  <c r="W210" i="9"/>
  <c r="X210" i="9"/>
  <c r="Y210" i="9"/>
  <c r="Z210" i="9"/>
  <c r="AA210" i="9"/>
  <c r="AB210" i="9"/>
  <c r="AC210" i="9"/>
  <c r="AD210" i="9"/>
  <c r="AE210" i="9"/>
  <c r="AF210" i="9"/>
  <c r="AG210" i="9"/>
  <c r="AH210" i="9"/>
  <c r="AI210" i="9"/>
  <c r="AJ210" i="9"/>
  <c r="AK210" i="9"/>
  <c r="O209" i="9"/>
  <c r="S209" i="9"/>
  <c r="T209" i="9"/>
  <c r="U209" i="9"/>
  <c r="V209" i="9"/>
  <c r="W209" i="9"/>
  <c r="X209" i="9"/>
  <c r="Y209" i="9"/>
  <c r="Z209" i="9"/>
  <c r="AA209" i="9"/>
  <c r="AB209" i="9"/>
  <c r="AC209" i="9"/>
  <c r="AD209" i="9"/>
  <c r="AE209" i="9"/>
  <c r="AF209" i="9"/>
  <c r="AG209" i="9"/>
  <c r="AH209" i="9"/>
  <c r="AI209" i="9"/>
  <c r="AJ209" i="9"/>
  <c r="AK209" i="9"/>
  <c r="O190" i="9"/>
  <c r="S190" i="9"/>
  <c r="T190" i="9"/>
  <c r="U190" i="9"/>
  <c r="V190" i="9"/>
  <c r="W190" i="9"/>
  <c r="X190" i="9"/>
  <c r="Y190" i="9"/>
  <c r="Z190" i="9"/>
  <c r="AA190" i="9"/>
  <c r="AB190" i="9"/>
  <c r="AC190" i="9"/>
  <c r="AD190" i="9"/>
  <c r="AE190" i="9"/>
  <c r="AF190" i="9"/>
  <c r="AG190" i="9"/>
  <c r="AH190" i="9"/>
  <c r="AI190" i="9"/>
  <c r="AJ190" i="9"/>
  <c r="AK190" i="9"/>
  <c r="R189" i="9"/>
  <c r="O189" i="9"/>
  <c r="S189" i="9"/>
  <c r="T189" i="9"/>
  <c r="U189" i="9"/>
  <c r="V189" i="9"/>
  <c r="W189" i="9"/>
  <c r="X189" i="9"/>
  <c r="Y189" i="9"/>
  <c r="Z189" i="9"/>
  <c r="AA189" i="9"/>
  <c r="AB189" i="9"/>
  <c r="AC189" i="9"/>
  <c r="AD189" i="9"/>
  <c r="AE189" i="9"/>
  <c r="AF189" i="9"/>
  <c r="AG189" i="9"/>
  <c r="AH189" i="9"/>
  <c r="AI189" i="9"/>
  <c r="AJ189" i="9"/>
  <c r="AK189" i="9"/>
  <c r="O188" i="9"/>
  <c r="S188" i="9"/>
  <c r="T188" i="9"/>
  <c r="U188" i="9"/>
  <c r="V188" i="9"/>
  <c r="W188" i="9"/>
  <c r="X188" i="9"/>
  <c r="Y188" i="9"/>
  <c r="Z188" i="9"/>
  <c r="AA188" i="9"/>
  <c r="AB188" i="9"/>
  <c r="AC188" i="9"/>
  <c r="AD188" i="9"/>
  <c r="AE188" i="9"/>
  <c r="AF188" i="9"/>
  <c r="AG188" i="9"/>
  <c r="AH188" i="9"/>
  <c r="AI188" i="9"/>
  <c r="AJ188" i="9"/>
  <c r="AK188" i="9"/>
  <c r="O187" i="9"/>
  <c r="S187" i="9"/>
  <c r="T187" i="9"/>
  <c r="U187" i="9"/>
  <c r="V187" i="9"/>
  <c r="W187" i="9"/>
  <c r="X187" i="9"/>
  <c r="Y187" i="9"/>
  <c r="Z187" i="9"/>
  <c r="AA187" i="9"/>
  <c r="AB187" i="9"/>
  <c r="AC187" i="9"/>
  <c r="AD187" i="9"/>
  <c r="AE187" i="9"/>
  <c r="AF187" i="9"/>
  <c r="AG187" i="9"/>
  <c r="AH187" i="9"/>
  <c r="AI187" i="9"/>
  <c r="AJ187" i="9"/>
  <c r="AK187" i="9"/>
  <c r="O186" i="9"/>
  <c r="S186" i="9"/>
  <c r="T186" i="9"/>
  <c r="U186" i="9"/>
  <c r="V186" i="9"/>
  <c r="W186" i="9"/>
  <c r="X186" i="9"/>
  <c r="Y186" i="9"/>
  <c r="Z186" i="9"/>
  <c r="AA186" i="9"/>
  <c r="AB186" i="9"/>
  <c r="AC186" i="9"/>
  <c r="AD186" i="9"/>
  <c r="AE186" i="9"/>
  <c r="AF186" i="9"/>
  <c r="AG186" i="9"/>
  <c r="AH186" i="9"/>
  <c r="AI186" i="9"/>
  <c r="AJ186" i="9"/>
  <c r="AK186" i="9"/>
  <c r="O185" i="9"/>
  <c r="S185" i="9"/>
  <c r="T185" i="9"/>
  <c r="U185" i="9"/>
  <c r="V185" i="9"/>
  <c r="W185" i="9"/>
  <c r="X185" i="9"/>
  <c r="Y185" i="9"/>
  <c r="Z185" i="9"/>
  <c r="AA185" i="9"/>
  <c r="AB185" i="9"/>
  <c r="AC185" i="9"/>
  <c r="AD185" i="9"/>
  <c r="AE185" i="9"/>
  <c r="AF185" i="9"/>
  <c r="AG185" i="9"/>
  <c r="AH185" i="9"/>
  <c r="AI185" i="9"/>
  <c r="AJ185" i="9"/>
  <c r="AK185" i="9"/>
  <c r="O184" i="9"/>
  <c r="S184" i="9"/>
  <c r="T184" i="9"/>
  <c r="U184" i="9"/>
  <c r="V184" i="9"/>
  <c r="W184" i="9"/>
  <c r="X184" i="9"/>
  <c r="Y184" i="9"/>
  <c r="Z184" i="9"/>
  <c r="AA184" i="9"/>
  <c r="AB184" i="9"/>
  <c r="AC184" i="9"/>
  <c r="AD184" i="9"/>
  <c r="AE184" i="9"/>
  <c r="AF184" i="9"/>
  <c r="AG184" i="9"/>
  <c r="AH184" i="9"/>
  <c r="AI184" i="9"/>
  <c r="AJ184" i="9"/>
  <c r="AK184" i="9"/>
  <c r="O183" i="9"/>
  <c r="S183" i="9"/>
  <c r="T183" i="9"/>
  <c r="U183" i="9"/>
  <c r="V183" i="9"/>
  <c r="W183" i="9"/>
  <c r="X183" i="9"/>
  <c r="Y183" i="9"/>
  <c r="Z183" i="9"/>
  <c r="AA183" i="9"/>
  <c r="AB183" i="9"/>
  <c r="AC183" i="9"/>
  <c r="AD183" i="9"/>
  <c r="AE183" i="9"/>
  <c r="AF183" i="9"/>
  <c r="AG183" i="9"/>
  <c r="AH183" i="9"/>
  <c r="AI183" i="9"/>
  <c r="AJ183" i="9"/>
  <c r="AK183" i="9"/>
  <c r="R182" i="9"/>
  <c r="O182" i="9"/>
  <c r="S182" i="9"/>
  <c r="T182" i="9"/>
  <c r="U182" i="9"/>
  <c r="V182" i="9"/>
  <c r="W182" i="9"/>
  <c r="X182" i="9"/>
  <c r="Y182" i="9"/>
  <c r="Z182" i="9"/>
  <c r="AA182" i="9"/>
  <c r="AB182" i="9"/>
  <c r="AC182" i="9"/>
  <c r="AD182" i="9"/>
  <c r="AE182" i="9"/>
  <c r="AF182" i="9"/>
  <c r="AG182" i="9"/>
  <c r="AH182" i="9"/>
  <c r="AI182" i="9"/>
  <c r="AJ182" i="9"/>
  <c r="AK182" i="9"/>
  <c r="R181" i="9"/>
  <c r="O181" i="9"/>
  <c r="S181" i="9"/>
  <c r="T181" i="9"/>
  <c r="U181" i="9"/>
  <c r="V181" i="9"/>
  <c r="W181" i="9"/>
  <c r="X181" i="9"/>
  <c r="Y181" i="9"/>
  <c r="Z181" i="9"/>
  <c r="AA181" i="9"/>
  <c r="AB181" i="9"/>
  <c r="AC181" i="9"/>
  <c r="AD181" i="9"/>
  <c r="AE181" i="9"/>
  <c r="AF181" i="9"/>
  <c r="AG181" i="9"/>
  <c r="AH181" i="9"/>
  <c r="AI181" i="9"/>
  <c r="AJ181" i="9"/>
  <c r="AK181" i="9"/>
  <c r="O180" i="9"/>
  <c r="S180" i="9"/>
  <c r="T180" i="9"/>
  <c r="U180" i="9"/>
  <c r="V180" i="9"/>
  <c r="W180" i="9"/>
  <c r="X180" i="9"/>
  <c r="Y180" i="9"/>
  <c r="Z180" i="9"/>
  <c r="AA180" i="9"/>
  <c r="AB180" i="9"/>
  <c r="AC180" i="9"/>
  <c r="AD180" i="9"/>
  <c r="AE180" i="9"/>
  <c r="AF180" i="9"/>
  <c r="AG180" i="9"/>
  <c r="AH180" i="9"/>
  <c r="AI180" i="9"/>
  <c r="AJ180" i="9"/>
  <c r="AK180" i="9"/>
  <c r="O153" i="9"/>
  <c r="S153" i="9"/>
  <c r="T153" i="9"/>
  <c r="U153" i="9"/>
  <c r="V153" i="9"/>
  <c r="W153" i="9"/>
  <c r="X153" i="9"/>
  <c r="Y153" i="9"/>
  <c r="Z153" i="9"/>
  <c r="AA153" i="9"/>
  <c r="AB153" i="9"/>
  <c r="AC153" i="9"/>
  <c r="AD153" i="9"/>
  <c r="AE153" i="9"/>
  <c r="AF153" i="9"/>
  <c r="AG153" i="9"/>
  <c r="AH153" i="9"/>
  <c r="AI153" i="9"/>
  <c r="AJ153" i="9"/>
  <c r="AK153" i="9"/>
  <c r="O152" i="9"/>
  <c r="S152" i="9"/>
  <c r="T152" i="9"/>
  <c r="U152" i="9"/>
  <c r="V152" i="9"/>
  <c r="W152" i="9"/>
  <c r="X152" i="9"/>
  <c r="Y152" i="9"/>
  <c r="Z152" i="9"/>
  <c r="AA152" i="9"/>
  <c r="AB152" i="9"/>
  <c r="AC152" i="9"/>
  <c r="AD152" i="9"/>
  <c r="AE152" i="9"/>
  <c r="AF152" i="9"/>
  <c r="AG152" i="9"/>
  <c r="AH152" i="9"/>
  <c r="AI152" i="9"/>
  <c r="AJ152" i="9"/>
  <c r="AK152" i="9"/>
  <c r="O151" i="9"/>
  <c r="S151" i="9"/>
  <c r="T151" i="9"/>
  <c r="U151" i="9"/>
  <c r="V151" i="9"/>
  <c r="W151" i="9"/>
  <c r="X151" i="9"/>
  <c r="Y151" i="9"/>
  <c r="Z151" i="9"/>
  <c r="AA151" i="9"/>
  <c r="AB151" i="9"/>
  <c r="AC151" i="9"/>
  <c r="AD151" i="9"/>
  <c r="AE151" i="9"/>
  <c r="AF151" i="9"/>
  <c r="AG151" i="9"/>
  <c r="AH151" i="9"/>
  <c r="AI151" i="9"/>
  <c r="AJ151" i="9"/>
  <c r="AK151" i="9"/>
  <c r="O127" i="9"/>
  <c r="S127" i="9"/>
  <c r="T127" i="9"/>
  <c r="U127" i="9"/>
  <c r="V127" i="9"/>
  <c r="W127" i="9"/>
  <c r="X127" i="9"/>
  <c r="Y127" i="9"/>
  <c r="Z127" i="9"/>
  <c r="AA127" i="9"/>
  <c r="AB127" i="9"/>
  <c r="AC127" i="9"/>
  <c r="AD127" i="9"/>
  <c r="AE127" i="9"/>
  <c r="AF127" i="9"/>
  <c r="AG127" i="9"/>
  <c r="AH127" i="9"/>
  <c r="AI127" i="9"/>
  <c r="AJ127" i="9"/>
  <c r="AK127" i="9"/>
  <c r="O126" i="9"/>
  <c r="S126" i="9"/>
  <c r="T126" i="9"/>
  <c r="U126" i="9"/>
  <c r="V126" i="9"/>
  <c r="W126" i="9"/>
  <c r="X126" i="9"/>
  <c r="Y126" i="9"/>
  <c r="Z126" i="9"/>
  <c r="AA126" i="9"/>
  <c r="AB126" i="9"/>
  <c r="AC126" i="9"/>
  <c r="AD126" i="9"/>
  <c r="AE126" i="9"/>
  <c r="AF126" i="9"/>
  <c r="AG126" i="9"/>
  <c r="AH126" i="9"/>
  <c r="AI126" i="9"/>
  <c r="AJ126" i="9"/>
  <c r="AK126" i="9"/>
  <c r="O125" i="9"/>
  <c r="S125" i="9"/>
  <c r="T125" i="9"/>
  <c r="U125" i="9"/>
  <c r="V125" i="9"/>
  <c r="W125" i="9"/>
  <c r="X125" i="9"/>
  <c r="Y125" i="9"/>
  <c r="Z125" i="9"/>
  <c r="AA125" i="9"/>
  <c r="AB125" i="9"/>
  <c r="AC125" i="9"/>
  <c r="AD125" i="9"/>
  <c r="AE125" i="9"/>
  <c r="AF125" i="9"/>
  <c r="AG125" i="9"/>
  <c r="AH125" i="9"/>
  <c r="AI125" i="9"/>
  <c r="AJ125" i="9"/>
  <c r="AK125" i="9"/>
  <c r="O124" i="9"/>
  <c r="S124" i="9"/>
  <c r="T124" i="9"/>
  <c r="U124" i="9"/>
  <c r="V124" i="9"/>
  <c r="W124" i="9"/>
  <c r="X124" i="9"/>
  <c r="Y124" i="9"/>
  <c r="Z124" i="9"/>
  <c r="AA124" i="9"/>
  <c r="AB124" i="9"/>
  <c r="AC124" i="9"/>
  <c r="AD124" i="9"/>
  <c r="AE124" i="9"/>
  <c r="AF124" i="9"/>
  <c r="AG124" i="9"/>
  <c r="AH124" i="9"/>
  <c r="AI124" i="9"/>
  <c r="AJ124" i="9"/>
  <c r="AK124" i="9"/>
  <c r="O123" i="9"/>
  <c r="S123" i="9"/>
  <c r="T123" i="9"/>
  <c r="U123" i="9"/>
  <c r="V123" i="9"/>
  <c r="W123" i="9"/>
  <c r="X123" i="9"/>
  <c r="Y123" i="9"/>
  <c r="Z123" i="9"/>
  <c r="AA123" i="9"/>
  <c r="AB123" i="9"/>
  <c r="AC123" i="9"/>
  <c r="AD123" i="9"/>
  <c r="AE123" i="9"/>
  <c r="AF123" i="9"/>
  <c r="AG123" i="9"/>
  <c r="AH123" i="9"/>
  <c r="AI123" i="9"/>
  <c r="AJ123" i="9"/>
  <c r="AK123" i="9"/>
  <c r="O122" i="9"/>
  <c r="S122" i="9"/>
  <c r="T122" i="9"/>
  <c r="U122" i="9"/>
  <c r="V122" i="9"/>
  <c r="W122" i="9"/>
  <c r="X122" i="9"/>
  <c r="Y122" i="9"/>
  <c r="Z122" i="9"/>
  <c r="AA122" i="9"/>
  <c r="AB122" i="9"/>
  <c r="AC122" i="9"/>
  <c r="AD122" i="9"/>
  <c r="AE122" i="9"/>
  <c r="AF122" i="9"/>
  <c r="AG122" i="9"/>
  <c r="AH122" i="9"/>
  <c r="AI122" i="9"/>
  <c r="AJ122" i="9"/>
  <c r="AK122" i="9"/>
  <c r="O104" i="9"/>
  <c r="S104" i="9"/>
  <c r="T104" i="9"/>
  <c r="U104" i="9"/>
  <c r="V104" i="9"/>
  <c r="W104" i="9"/>
  <c r="X104" i="9"/>
  <c r="Y104" i="9"/>
  <c r="Z104" i="9"/>
  <c r="AA104" i="9"/>
  <c r="AB104" i="9"/>
  <c r="AC104" i="9"/>
  <c r="AD104" i="9"/>
  <c r="AE104" i="9"/>
  <c r="AF104" i="9"/>
  <c r="AG104" i="9"/>
  <c r="AH104" i="9"/>
  <c r="AI104" i="9"/>
  <c r="AJ104" i="9"/>
  <c r="AK104" i="9"/>
  <c r="O103" i="9"/>
  <c r="S103" i="9"/>
  <c r="T103" i="9"/>
  <c r="U103" i="9"/>
  <c r="V103" i="9"/>
  <c r="W103" i="9"/>
  <c r="X103" i="9"/>
  <c r="Y103" i="9"/>
  <c r="Z103" i="9"/>
  <c r="AA103" i="9"/>
  <c r="AB103" i="9"/>
  <c r="AC103" i="9"/>
  <c r="AD103" i="9"/>
  <c r="AE103" i="9"/>
  <c r="AF103" i="9"/>
  <c r="AG103" i="9"/>
  <c r="AH103" i="9"/>
  <c r="AI103" i="9"/>
  <c r="AJ103" i="9"/>
  <c r="AK103" i="9"/>
  <c r="O102" i="9"/>
  <c r="S102" i="9"/>
  <c r="T102" i="9"/>
  <c r="U102" i="9"/>
  <c r="V102" i="9"/>
  <c r="W102" i="9"/>
  <c r="X102" i="9"/>
  <c r="Y102" i="9"/>
  <c r="Z102" i="9"/>
  <c r="AA102" i="9"/>
  <c r="AB102" i="9"/>
  <c r="AC102" i="9"/>
  <c r="AD102" i="9"/>
  <c r="AE102" i="9"/>
  <c r="AF102" i="9"/>
  <c r="AG102" i="9"/>
  <c r="AH102" i="9"/>
  <c r="AI102" i="9"/>
  <c r="AJ102" i="9"/>
  <c r="AK102" i="9"/>
  <c r="O101" i="9"/>
  <c r="S101" i="9"/>
  <c r="T101" i="9"/>
  <c r="U101" i="9"/>
  <c r="V101" i="9"/>
  <c r="W101" i="9"/>
  <c r="X101" i="9"/>
  <c r="Y101" i="9"/>
  <c r="Z101" i="9"/>
  <c r="AA101" i="9"/>
  <c r="AB101" i="9"/>
  <c r="AC101" i="9"/>
  <c r="AD101" i="9"/>
  <c r="AE101" i="9"/>
  <c r="AF101" i="9"/>
  <c r="AG101" i="9"/>
  <c r="AH101" i="9"/>
  <c r="AI101" i="9"/>
  <c r="AJ101" i="9"/>
  <c r="AK101" i="9"/>
  <c r="O100" i="9"/>
  <c r="S100" i="9"/>
  <c r="T100" i="9"/>
  <c r="U100" i="9"/>
  <c r="V100" i="9"/>
  <c r="W100" i="9"/>
  <c r="X100" i="9"/>
  <c r="Y100" i="9"/>
  <c r="Z100" i="9"/>
  <c r="AA100" i="9"/>
  <c r="AB100" i="9"/>
  <c r="AC100" i="9"/>
  <c r="AD100" i="9"/>
  <c r="AE100" i="9"/>
  <c r="AF100" i="9"/>
  <c r="AG100" i="9"/>
  <c r="AH100" i="9"/>
  <c r="AI100" i="9"/>
  <c r="AJ100" i="9"/>
  <c r="AK100" i="9"/>
  <c r="O99" i="9"/>
  <c r="S99" i="9"/>
  <c r="T99" i="9"/>
  <c r="U99" i="9"/>
  <c r="V99" i="9"/>
  <c r="W99" i="9"/>
  <c r="X99" i="9"/>
  <c r="Y99" i="9"/>
  <c r="Z99" i="9"/>
  <c r="AA99" i="9"/>
  <c r="AB99" i="9"/>
  <c r="AC99" i="9"/>
  <c r="AD99" i="9"/>
  <c r="AE99" i="9"/>
  <c r="AF99" i="9"/>
  <c r="AG99" i="9"/>
  <c r="AH99" i="9"/>
  <c r="AI99" i="9"/>
  <c r="AJ99" i="9"/>
  <c r="AK99" i="9"/>
  <c r="O98" i="9"/>
  <c r="S98" i="9"/>
  <c r="T98" i="9"/>
  <c r="U98" i="9"/>
  <c r="V98" i="9"/>
  <c r="W98" i="9"/>
  <c r="X98" i="9"/>
  <c r="Y98" i="9"/>
  <c r="Z98" i="9"/>
  <c r="AA98" i="9"/>
  <c r="AB98" i="9"/>
  <c r="AC98" i="9"/>
  <c r="AD98" i="9"/>
  <c r="AE98" i="9"/>
  <c r="AF98" i="9"/>
  <c r="AG98" i="9"/>
  <c r="AH98" i="9"/>
  <c r="AI98" i="9"/>
  <c r="AJ98" i="9"/>
  <c r="AK98" i="9"/>
  <c r="R97" i="9"/>
  <c r="O97" i="9"/>
  <c r="S97" i="9"/>
  <c r="T97" i="9"/>
  <c r="U97" i="9"/>
  <c r="V97" i="9"/>
  <c r="W97" i="9"/>
  <c r="X97" i="9"/>
  <c r="Y97" i="9"/>
  <c r="Z97" i="9"/>
  <c r="AA97" i="9"/>
  <c r="AB97" i="9"/>
  <c r="AC97" i="9"/>
  <c r="AD97" i="9"/>
  <c r="AE97" i="9"/>
  <c r="AF97" i="9"/>
  <c r="AG97" i="9"/>
  <c r="AH97" i="9"/>
  <c r="AI97" i="9"/>
  <c r="AJ97" i="9"/>
  <c r="AK97" i="9"/>
  <c r="R96" i="9"/>
  <c r="O96" i="9"/>
  <c r="S96" i="9"/>
  <c r="T96" i="9"/>
  <c r="U96" i="9"/>
  <c r="V96" i="9"/>
  <c r="W96" i="9"/>
  <c r="X96" i="9"/>
  <c r="Y96" i="9"/>
  <c r="Z96" i="9"/>
  <c r="AA96" i="9"/>
  <c r="AB96" i="9"/>
  <c r="AC96" i="9"/>
  <c r="AD96" i="9"/>
  <c r="AE96" i="9"/>
  <c r="AF96" i="9"/>
  <c r="AG96" i="9"/>
  <c r="AH96" i="9"/>
  <c r="AI96" i="9"/>
  <c r="AJ96" i="9"/>
  <c r="AK96" i="9"/>
  <c r="O95" i="9"/>
  <c r="S95" i="9"/>
  <c r="T95" i="9"/>
  <c r="U95" i="9"/>
  <c r="V95" i="9"/>
  <c r="W95" i="9"/>
  <c r="X95" i="9"/>
  <c r="Y95" i="9"/>
  <c r="Z95" i="9"/>
  <c r="AA95" i="9"/>
  <c r="AB95" i="9"/>
  <c r="AC95" i="9"/>
  <c r="AD95" i="9"/>
  <c r="AE95" i="9"/>
  <c r="AF95" i="9"/>
  <c r="AG95" i="9"/>
  <c r="AH95" i="9"/>
  <c r="AI95" i="9"/>
  <c r="AJ95" i="9"/>
  <c r="AK95" i="9"/>
  <c r="R94" i="9"/>
  <c r="O94" i="9"/>
  <c r="S94" i="9"/>
  <c r="T94" i="9"/>
  <c r="U94" i="9"/>
  <c r="V94" i="9"/>
  <c r="W94" i="9"/>
  <c r="X94" i="9"/>
  <c r="Y94" i="9"/>
  <c r="Z94" i="9"/>
  <c r="AA94" i="9"/>
  <c r="AB94" i="9"/>
  <c r="AC94" i="9"/>
  <c r="AD94" i="9"/>
  <c r="AE94" i="9"/>
  <c r="AF94" i="9"/>
  <c r="AG94" i="9"/>
  <c r="AH94" i="9"/>
  <c r="AI94" i="9"/>
  <c r="AJ94" i="9"/>
  <c r="AK94" i="9"/>
  <c r="R93" i="9"/>
  <c r="O93" i="9"/>
  <c r="S93" i="9"/>
  <c r="T93" i="9"/>
  <c r="U93" i="9"/>
  <c r="V93" i="9"/>
  <c r="W93" i="9"/>
  <c r="X93" i="9"/>
  <c r="Y93" i="9"/>
  <c r="Z93" i="9"/>
  <c r="AA93" i="9"/>
  <c r="AB93" i="9"/>
  <c r="AC93" i="9"/>
  <c r="AD93" i="9"/>
  <c r="AE93" i="9"/>
  <c r="AF93" i="9"/>
  <c r="AG93" i="9"/>
  <c r="AH93" i="9"/>
  <c r="AI93" i="9"/>
  <c r="AJ93" i="9"/>
  <c r="AK93" i="9"/>
  <c r="O69" i="9"/>
  <c r="S69" i="9"/>
  <c r="T69" i="9"/>
  <c r="U69" i="9"/>
  <c r="V69" i="9"/>
  <c r="W69" i="9"/>
  <c r="X69" i="9"/>
  <c r="Y69" i="9"/>
  <c r="Z69" i="9"/>
  <c r="AA69" i="9"/>
  <c r="AB69" i="9"/>
  <c r="AC69" i="9"/>
  <c r="AD69" i="9"/>
  <c r="AE69" i="9"/>
  <c r="AF69" i="9"/>
  <c r="AG69" i="9"/>
  <c r="AH69" i="9"/>
  <c r="AI69" i="9"/>
  <c r="AJ69" i="9"/>
  <c r="AK69" i="9"/>
  <c r="O68" i="9"/>
  <c r="S68" i="9"/>
  <c r="T68" i="9"/>
  <c r="U68" i="9"/>
  <c r="V68" i="9"/>
  <c r="W68" i="9"/>
  <c r="X68" i="9"/>
  <c r="Y68" i="9"/>
  <c r="Z68" i="9"/>
  <c r="AA68" i="9"/>
  <c r="AB68" i="9"/>
  <c r="AC68" i="9"/>
  <c r="AD68" i="9"/>
  <c r="AE68" i="9"/>
  <c r="AF68" i="9"/>
  <c r="AG68" i="9"/>
  <c r="AH68" i="9"/>
  <c r="AI68" i="9"/>
  <c r="AJ68" i="9"/>
  <c r="AK68" i="9"/>
  <c r="O67" i="9"/>
  <c r="S67" i="9"/>
  <c r="T67" i="9"/>
  <c r="U67" i="9"/>
  <c r="V67" i="9"/>
  <c r="W67" i="9"/>
  <c r="X67" i="9"/>
  <c r="Y67" i="9"/>
  <c r="Z67" i="9"/>
  <c r="AA67" i="9"/>
  <c r="AB67" i="9"/>
  <c r="AC67" i="9"/>
  <c r="AD67" i="9"/>
  <c r="AE67" i="9"/>
  <c r="AF67" i="9"/>
  <c r="AG67" i="9"/>
  <c r="AH67" i="9"/>
  <c r="AI67" i="9"/>
  <c r="AJ67" i="9"/>
  <c r="AK67" i="9"/>
  <c r="R66" i="9"/>
  <c r="O66" i="9"/>
  <c r="S66" i="9"/>
  <c r="T66" i="9"/>
  <c r="U66" i="9"/>
  <c r="V66" i="9"/>
  <c r="W66" i="9"/>
  <c r="X66" i="9"/>
  <c r="Y66" i="9"/>
  <c r="Z66" i="9"/>
  <c r="AA66" i="9"/>
  <c r="AB66" i="9"/>
  <c r="AC66" i="9"/>
  <c r="AD66" i="9"/>
  <c r="AE66" i="9"/>
  <c r="AF66" i="9"/>
  <c r="AG66" i="9"/>
  <c r="AH66" i="9"/>
  <c r="AI66" i="9"/>
  <c r="AJ66" i="9"/>
  <c r="AK66" i="9"/>
  <c r="O65" i="9"/>
  <c r="S65" i="9"/>
  <c r="T65" i="9"/>
  <c r="U65" i="9"/>
  <c r="V65" i="9"/>
  <c r="W65" i="9"/>
  <c r="X65" i="9"/>
  <c r="Y65" i="9"/>
  <c r="Z65" i="9"/>
  <c r="AA65" i="9"/>
  <c r="AB65" i="9"/>
  <c r="AC65" i="9"/>
  <c r="AD65" i="9"/>
  <c r="AE65" i="9"/>
  <c r="AF65" i="9"/>
  <c r="AG65" i="9"/>
  <c r="AH65" i="9"/>
  <c r="AI65" i="9"/>
  <c r="AJ65" i="9"/>
  <c r="AK65" i="9"/>
  <c r="R64" i="9"/>
  <c r="O64" i="9"/>
  <c r="S64" i="9"/>
  <c r="T64" i="9"/>
  <c r="U64" i="9"/>
  <c r="V64" i="9"/>
  <c r="W64" i="9"/>
  <c r="X64" i="9"/>
  <c r="Y64" i="9"/>
  <c r="Z64" i="9"/>
  <c r="AA64" i="9"/>
  <c r="AB64" i="9"/>
  <c r="AC64" i="9"/>
  <c r="AD64" i="9"/>
  <c r="AE64" i="9"/>
  <c r="AF64" i="9"/>
  <c r="AG64" i="9"/>
  <c r="AH64" i="9"/>
  <c r="AI64" i="9"/>
  <c r="AJ64" i="9"/>
  <c r="AK64" i="9"/>
  <c r="O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AI36" i="9"/>
  <c r="AJ36" i="9"/>
  <c r="AK36" i="9"/>
  <c r="O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AI35" i="9"/>
  <c r="AJ35" i="9"/>
  <c r="AK35" i="9"/>
  <c r="AL33" i="9"/>
  <c r="O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O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AI9" i="9"/>
  <c r="AJ9" i="9"/>
  <c r="AK9" i="9"/>
  <c r="O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AI8" i="9"/>
  <c r="AJ8" i="9"/>
  <c r="AK8" i="9"/>
  <c r="O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O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AI6" i="9"/>
  <c r="AJ6" i="9"/>
  <c r="AK6" i="9"/>
  <c r="R244" i="9"/>
  <c r="R239" i="9"/>
  <c r="R238" i="9"/>
  <c r="R188" i="9"/>
  <c r="R99" i="9"/>
  <c r="R98" i="9"/>
  <c r="R9" i="9"/>
  <c r="AE236" i="9" l="1"/>
  <c r="S236" i="9"/>
  <c r="AF178" i="9"/>
  <c r="AD236" i="9"/>
  <c r="T178" i="9"/>
  <c r="S178" i="9"/>
  <c r="S207" i="9"/>
  <c r="Y265" i="9"/>
  <c r="AE62" i="9"/>
  <c r="S62" i="9"/>
  <c r="AG91" i="9"/>
  <c r="U91" i="9"/>
  <c r="Y62" i="9"/>
  <c r="AA91" i="9"/>
  <c r="Y207" i="9"/>
  <c r="W236" i="9"/>
  <c r="V236" i="9"/>
  <c r="V120" i="9"/>
  <c r="AC178" i="9"/>
  <c r="Y178" i="9"/>
  <c r="AJ236" i="9"/>
  <c r="X236" i="9"/>
  <c r="W207" i="9"/>
  <c r="V178" i="9"/>
  <c r="V207" i="9"/>
  <c r="AG236" i="9"/>
  <c r="U236" i="9"/>
  <c r="AJ62" i="9"/>
  <c r="X62" i="9"/>
  <c r="X265" i="9"/>
  <c r="W265" i="9"/>
  <c r="U265" i="9"/>
  <c r="V62" i="9"/>
  <c r="X91" i="9"/>
  <c r="S120" i="9"/>
  <c r="AA236" i="9"/>
  <c r="V265" i="9"/>
  <c r="Y236" i="9"/>
  <c r="S265" i="9"/>
  <c r="AJ178" i="9"/>
  <c r="X178" i="9"/>
  <c r="X207" i="9"/>
  <c r="W178" i="9"/>
  <c r="Y120" i="9"/>
  <c r="X120" i="9"/>
  <c r="W120" i="9"/>
  <c r="S149" i="9"/>
  <c r="V149" i="9"/>
  <c r="W149" i="9"/>
  <c r="Y149" i="9"/>
  <c r="X149" i="9"/>
  <c r="AH91" i="9"/>
  <c r="V91" i="9"/>
  <c r="AD178" i="9"/>
  <c r="AB120" i="9"/>
  <c r="AI120" i="9"/>
  <c r="AH120" i="9"/>
  <c r="AI178" i="9"/>
  <c r="AD62" i="9"/>
  <c r="AF91" i="9"/>
  <c r="T91" i="9"/>
  <c r="AA120" i="9"/>
  <c r="AB178" i="9"/>
  <c r="AK207" i="9"/>
  <c r="AC236" i="9"/>
  <c r="AF265" i="9"/>
  <c r="T265" i="9"/>
  <c r="AC62" i="9"/>
  <c r="AE91" i="9"/>
  <c r="S91" i="9"/>
  <c r="Z120" i="9"/>
  <c r="AA178" i="9"/>
  <c r="AB236" i="9"/>
  <c r="AE265" i="9"/>
  <c r="AG265" i="9"/>
  <c r="AB62" i="9"/>
  <c r="AD91" i="9"/>
  <c r="AK120" i="9"/>
  <c r="Z178" i="9"/>
  <c r="AD265" i="9"/>
  <c r="AC91" i="9"/>
  <c r="AJ120" i="9"/>
  <c r="AK178" i="9"/>
  <c r="Z236" i="9"/>
  <c r="AC265" i="9"/>
  <c r="AB91" i="9"/>
  <c r="AK236" i="9"/>
  <c r="AB265" i="9"/>
  <c r="AA265" i="9"/>
  <c r="Z91" i="9"/>
  <c r="AG120" i="9"/>
  <c r="U120" i="9"/>
  <c r="AH178" i="9"/>
  <c r="AI236" i="9"/>
  <c r="Z265" i="9"/>
  <c r="AI62" i="9"/>
  <c r="W62" i="9"/>
  <c r="AK91" i="9"/>
  <c r="Y91" i="9"/>
  <c r="AF120" i="9"/>
  <c r="T120" i="9"/>
  <c r="AG178" i="9"/>
  <c r="U178" i="9"/>
  <c r="AH236" i="9"/>
  <c r="AK265" i="9"/>
  <c r="AJ91" i="9"/>
  <c r="AE120" i="9"/>
  <c r="AJ265" i="9"/>
  <c r="AG62" i="9"/>
  <c r="U62" i="9"/>
  <c r="AI91" i="9"/>
  <c r="W91" i="9"/>
  <c r="AD120" i="9"/>
  <c r="AE178" i="9"/>
  <c r="AF236" i="9"/>
  <c r="T236" i="9"/>
  <c r="AI265" i="9"/>
  <c r="AC120" i="9"/>
  <c r="AH265" i="9"/>
  <c r="AF149" i="9"/>
  <c r="T149" i="9"/>
  <c r="AG149" i="9"/>
  <c r="U149" i="9"/>
  <c r="AE149" i="9"/>
  <c r="AD149" i="9"/>
  <c r="AC149" i="9"/>
  <c r="AB149" i="9"/>
  <c r="AA149" i="9"/>
  <c r="Z149" i="9"/>
  <c r="AK149" i="9"/>
  <c r="AJ149" i="9"/>
  <c r="AI149" i="9"/>
  <c r="AH149" i="9"/>
  <c r="Z207" i="9"/>
  <c r="AJ207" i="9"/>
  <c r="AI207" i="9"/>
  <c r="AH207" i="9"/>
  <c r="AG207" i="9"/>
  <c r="U207" i="9"/>
  <c r="AF207" i="9"/>
  <c r="T207" i="9"/>
  <c r="AE207" i="9"/>
  <c r="AD207" i="9"/>
  <c r="AC207" i="9"/>
  <c r="AB207" i="9"/>
  <c r="AA207" i="9"/>
  <c r="AK62" i="9"/>
  <c r="AH62" i="9"/>
  <c r="AF62" i="9"/>
  <c r="T62" i="9"/>
  <c r="AA62" i="9"/>
  <c r="Z62" i="9"/>
  <c r="R183" i="9"/>
  <c r="R127" i="9"/>
  <c r="R190" i="9"/>
  <c r="R95" i="9"/>
  <c r="R120" i="9" s="1"/>
  <c r="R211" i="9"/>
  <c r="R242" i="9"/>
  <c r="R246" i="9"/>
  <c r="R69" i="9"/>
  <c r="R152" i="9"/>
  <c r="R6" i="9"/>
  <c r="R245" i="9"/>
  <c r="R68" i="9"/>
  <c r="R243" i="9"/>
  <c r="X33" i="9"/>
  <c r="W33" i="9"/>
  <c r="V33" i="9"/>
  <c r="AE33" i="9"/>
  <c r="U33" i="9"/>
  <c r="AI33" i="9"/>
  <c r="R36" i="9"/>
  <c r="Z33" i="9"/>
  <c r="Y33" i="9"/>
  <c r="AK33" i="9"/>
  <c r="R10" i="9"/>
  <c r="AA33" i="9"/>
  <c r="AJ33" i="9"/>
  <c r="S33" i="9"/>
  <c r="AH33" i="9"/>
  <c r="AG33" i="9"/>
  <c r="T33" i="9"/>
  <c r="AC33" i="9"/>
  <c r="AF33" i="9"/>
  <c r="AB33" i="9"/>
  <c r="R8" i="9"/>
  <c r="AD33" i="9"/>
  <c r="R100" i="9"/>
  <c r="R187" i="9"/>
  <c r="R186" i="9"/>
  <c r="R151" i="9" l="1"/>
  <c r="R153" i="9"/>
  <c r="R122" i="9"/>
  <c r="R126" i="9"/>
  <c r="R125" i="9"/>
  <c r="R185" i="9"/>
  <c r="R184" i="9"/>
  <c r="R241" i="9"/>
  <c r="R7" i="9"/>
  <c r="R33" i="9" s="1"/>
  <c r="J236" i="9"/>
  <c r="J178" i="9" l="1"/>
  <c r="R178" i="9"/>
  <c r="R124" i="9"/>
  <c r="R209" i="9"/>
  <c r="R65" i="9"/>
  <c r="J149" i="9"/>
  <c r="R236" i="9" l="1"/>
  <c r="H178" i="9"/>
  <c r="H236" i="9"/>
  <c r="R123" i="9"/>
  <c r="R149" i="9" l="1"/>
  <c r="R105" i="9"/>
  <c r="R35" i="9" l="1"/>
  <c r="R104" i="9" l="1"/>
  <c r="R103" i="9"/>
  <c r="R102" i="9"/>
  <c r="R62" i="9"/>
  <c r="H265" i="9"/>
  <c r="H120" i="9" l="1"/>
  <c r="J265" i="9"/>
  <c r="J120" i="9"/>
  <c r="R180" i="9" l="1"/>
  <c r="R207" i="9" s="1"/>
  <c r="J207" i="9"/>
  <c r="H207" i="9"/>
  <c r="R101" i="9"/>
  <c r="F265" i="9"/>
  <c r="L265" i="9" s="1"/>
  <c r="R240" i="9"/>
  <c r="R265" i="9" l="1"/>
  <c r="H91" i="9"/>
  <c r="F149" i="9" l="1"/>
  <c r="F236" i="9"/>
  <c r="L236" i="9" s="1"/>
  <c r="F91" i="9" l="1"/>
  <c r="J91" i="9" l="1"/>
  <c r="L91" i="9" s="1"/>
  <c r="F178" i="9"/>
  <c r="L178" i="9" s="1"/>
  <c r="F207" i="9" l="1"/>
  <c r="R67" i="9"/>
  <c r="R91" i="9" l="1"/>
  <c r="L207" i="9"/>
  <c r="H149" i="9" l="1"/>
  <c r="L149" i="9" s="1"/>
  <c r="F120" i="9" l="1"/>
  <c r="L120" i="9" s="1"/>
</calcChain>
</file>

<file path=xl/sharedStrings.xml><?xml version="1.0" encoding="utf-8"?>
<sst xmlns="http://schemas.openxmlformats.org/spreadsheetml/2006/main" count="296" uniqueCount="171">
  <si>
    <t>단위</t>
  </si>
  <si>
    <t>m</t>
  </si>
  <si>
    <t>강설</t>
  </si>
  <si>
    <t>고철, 경량철A</t>
  </si>
  <si>
    <t>TON</t>
  </si>
  <si>
    <t>강화유리문틀</t>
  </si>
  <si>
    <t>도어부자재, 스텐손잡이</t>
  </si>
  <si>
    <t>EA</t>
  </si>
  <si>
    <t>M</t>
  </si>
  <si>
    <t>스텐미러,헤어라인, 900×2100, 유리별도</t>
  </si>
  <si>
    <t>kg</t>
  </si>
  <si>
    <t>레미콘</t>
  </si>
  <si>
    <t>레미콘, 대구, 25-21-12</t>
  </si>
  <si>
    <t>㎥</t>
  </si>
  <si>
    <t>마감후레싱</t>
  </si>
  <si>
    <t>M2</t>
  </si>
  <si>
    <t>표준마감-토탈시스템</t>
  </si>
  <si>
    <t>일반구조용각형강관</t>
  </si>
  <si>
    <t>일반구조용각형강관, 각형강관, 100×100×4.5t</t>
  </si>
  <si>
    <t>일반구조용각형강관, 각형강관, 250×150×6.0t</t>
  </si>
  <si>
    <t>일반구조용압연강판, 9.0mm</t>
  </si>
  <si>
    <t>일반구조용탄소강관</t>
  </si>
  <si>
    <t>일반구조용탄소강관, 흑관, Φ267.4×6.0mm</t>
  </si>
  <si>
    <t>접합유리</t>
  </si>
  <si>
    <t>철근콘크리트용봉강, HD-19, SD350/400</t>
  </si>
  <si>
    <t>톤</t>
  </si>
  <si>
    <t>고소작업차</t>
  </si>
  <si>
    <t>굴삭기(타이어)</t>
  </si>
  <si>
    <t>덤프트럭</t>
  </si>
  <si>
    <t>크레인(타이어)</t>
  </si>
  <si>
    <t>수  량</t>
  </si>
  <si>
    <t>단  가</t>
  </si>
  <si>
    <t>금   액</t>
  </si>
  <si>
    <t>손료요율</t>
  </si>
  <si>
    <t>손료구분</t>
  </si>
  <si>
    <t>적용구분</t>
  </si>
  <si>
    <t>합계구분</t>
  </si>
  <si>
    <t>기계경비</t>
  </si>
  <si>
    <t>합  계</t>
  </si>
  <si>
    <t>3ton</t>
  </si>
  <si>
    <t>HR</t>
  </si>
  <si>
    <t>5ton</t>
  </si>
  <si>
    <t>10ton</t>
  </si>
  <si>
    <t>0.18㎥</t>
  </si>
  <si>
    <t>2.5ton</t>
  </si>
  <si>
    <t>콘크리트 펌프차 타설</t>
  </si>
  <si>
    <t>무근, 슬럼프 8~12cm, 타설량 50m3/회, 재설치0</t>
  </si>
  <si>
    <t>회</t>
  </si>
  <si>
    <t>보차도경계석설치(화강암)</t>
  </si>
  <si>
    <t>직선구간, 100×100×1,000mm</t>
  </si>
  <si>
    <t>보도용 블록 소규모보수</t>
  </si>
  <si>
    <t>시공면적 60㎡이하</t>
  </si>
  <si>
    <t>보도용 블록 인력철거</t>
  </si>
  <si>
    <t>A-Type(적재용이), 재사용</t>
  </si>
  <si>
    <t>재  료  비</t>
  </si>
  <si>
    <t>노  무  비</t>
  </si>
  <si>
    <t>경      비</t>
  </si>
  <si>
    <t>합      계</t>
  </si>
  <si>
    <t>유로폼</t>
  </si>
  <si>
    <t>M3</t>
  </si>
  <si>
    <t>플로어힌지설치</t>
  </si>
  <si>
    <t>개소</t>
  </si>
  <si>
    <t>유리주위코킹</t>
  </si>
  <si>
    <t>이동식강관말비계</t>
  </si>
  <si>
    <t>3개월,1단(2m)</t>
  </si>
  <si>
    <t>1대</t>
  </si>
  <si>
    <t>건축물현장정리</t>
  </si>
  <si>
    <t>개보수</t>
  </si>
  <si>
    <t>철근공장가공 및 현장조립</t>
  </si>
  <si>
    <t>보통(미할증)</t>
  </si>
  <si>
    <t>간단, 0-7m이하</t>
  </si>
  <si>
    <t>와이어메쉬깔기</t>
  </si>
  <si>
    <t>#4 -150*150</t>
  </si>
  <si>
    <t>앵커볼트설치</t>
  </si>
  <si>
    <t>M19  L300</t>
  </si>
  <si>
    <t>경량형강철골조조립설치</t>
  </si>
  <si>
    <t>후레싱 설치</t>
  </si>
  <si>
    <t>경사 3/4 미만</t>
  </si>
  <si>
    <t>출입구난간(H:1200)</t>
  </si>
  <si>
    <t>STS Ø50.8*1.5T+W50*6+Ø19.1*1.5T 4줄,보조난간포함</t>
  </si>
  <si>
    <t>루버설치</t>
  </si>
  <si>
    <t>TYPE-A</t>
  </si>
  <si>
    <t>TYPE-B</t>
  </si>
  <si>
    <t>TYPE-C</t>
  </si>
  <si>
    <t>화강석붙임(바닥)</t>
  </si>
  <si>
    <t>거창,T=30,버너,몰탈30</t>
  </si>
  <si>
    <t>화강석붙임(벽,습식)</t>
  </si>
  <si>
    <t>버너30mm마천석 몰탈30</t>
  </si>
  <si>
    <t>화강석붙임(디딤판)</t>
  </si>
  <si>
    <t>버너350*80mm포천석 몰탈30</t>
  </si>
  <si>
    <t>화강석붙임(챌판)</t>
  </si>
  <si>
    <t>버너20mm포천석 몰탈25</t>
  </si>
  <si>
    <t>우레탄페인트 롤러칠</t>
  </si>
  <si>
    <t>외벽 2회(로울러칠)</t>
  </si>
  <si>
    <t>강화유리문용</t>
  </si>
  <si>
    <t>수밀코킹(10mm각)</t>
  </si>
  <si>
    <t>실리콘</t>
  </si>
  <si>
    <t>수밀코킹(50*20mm)</t>
  </si>
  <si>
    <t>폴리우레탄, 콘크리트죠인트</t>
  </si>
  <si>
    <t>5*5,실리콘</t>
  </si>
  <si>
    <t>창호유리설치 / 판유리</t>
  </si>
  <si>
    <t>유리두께 12mm 이하</t>
  </si>
  <si>
    <t>주각부 무수축 모르타르 충전</t>
  </si>
  <si>
    <t>400*400</t>
  </si>
  <si>
    <t>바닥철거</t>
  </si>
  <si>
    <t>몰탈</t>
  </si>
  <si>
    <t>화강석 철거</t>
  </si>
  <si>
    <t>판석</t>
  </si>
  <si>
    <t>콘크리트구조물(소형장비사용, 전기식, 무근)</t>
  </si>
  <si>
    <t>마루틀및마루널철거</t>
  </si>
  <si>
    <t>벽철거</t>
  </si>
  <si>
    <t>드라이비트</t>
  </si>
  <si>
    <t>창호철거</t>
  </si>
  <si>
    <t>스텐</t>
  </si>
  <si>
    <t>지붕철거</t>
  </si>
  <si>
    <t>폴리카보네이트</t>
  </si>
  <si>
    <t>아세틸렌사용</t>
  </si>
  <si>
    <t>공 사 내 역 서</t>
  </si>
  <si>
    <t>품      명</t>
  </si>
  <si>
    <t>규      격</t>
  </si>
  <si>
    <t>비고</t>
  </si>
  <si>
    <t>운반비</t>
  </si>
  <si>
    <t>작업부산물</t>
  </si>
  <si>
    <t>관급</t>
  </si>
  <si>
    <t>외주비</t>
  </si>
  <si>
    <t>장비비</t>
  </si>
  <si>
    <t>폐기물처리비</t>
  </si>
  <si>
    <t>가설비</t>
  </si>
  <si>
    <t>잡비제외분</t>
  </si>
  <si>
    <t>사급자재대</t>
  </si>
  <si>
    <t>관급자재대</t>
  </si>
  <si>
    <t>사용자항목1</t>
  </si>
  <si>
    <t>사용자항목2</t>
  </si>
  <si>
    <t>사용자항목3</t>
  </si>
  <si>
    <t>사용자항목4</t>
  </si>
  <si>
    <t>사용자항목5</t>
  </si>
  <si>
    <t>사용자항목6</t>
  </si>
  <si>
    <t>사용자항목7</t>
  </si>
  <si>
    <t>사용자항목8</t>
  </si>
  <si>
    <t>사용자항목9</t>
  </si>
  <si>
    <t>간접재료비</t>
  </si>
  <si>
    <t>01. 가설공사</t>
  </si>
  <si>
    <t>02. 토공사</t>
  </si>
  <si>
    <t>03. 철근콘크리트공사</t>
  </si>
  <si>
    <t>이형철근</t>
  </si>
  <si>
    <t>04. 금속공사</t>
  </si>
  <si>
    <t>열연강판</t>
  </si>
  <si>
    <t>05. 돌공사</t>
  </si>
  <si>
    <t>06. 칠공사</t>
  </si>
  <si>
    <t>수성페인트칠(친환경)</t>
  </si>
  <si>
    <t>07. 창호 및 유리공사</t>
  </si>
  <si>
    <t>08. 기타공사</t>
  </si>
  <si>
    <t>09. 철거공사</t>
  </si>
  <si>
    <t>콘크리트구조물 헐기</t>
  </si>
  <si>
    <t>철골재철거</t>
  </si>
  <si>
    <t>1회</t>
    <phoneticPr fontId="1" type="noConversion"/>
  </si>
  <si>
    <t>프라이머 바름</t>
    <phoneticPr fontId="1" type="noConversion"/>
  </si>
  <si>
    <t>철재면 2회</t>
    <phoneticPr fontId="1" type="noConversion"/>
  </si>
  <si>
    <t>공사명 : 대구실내빙상장 출입구 캐노피 교체공사</t>
    <phoneticPr fontId="1" type="noConversion"/>
  </si>
  <si>
    <t>창호유리설치</t>
    <phoneticPr fontId="1" type="noConversion"/>
  </si>
  <si>
    <t>강화유리, 12mm</t>
    <phoneticPr fontId="1" type="noConversion"/>
  </si>
  <si>
    <t>강화유리, 10mm</t>
    <phoneticPr fontId="1" type="noConversion"/>
  </si>
  <si>
    <t>스텐레스후레임(헤어라인)</t>
    <phoneticPr fontId="1" type="noConversion"/>
  </si>
  <si>
    <t>세이프강화유리도어</t>
    <phoneticPr fontId="1" type="noConversion"/>
  </si>
  <si>
    <t>건설폐기물수집운반비(상차비)</t>
  </si>
  <si>
    <t>24TON 암롤,매립지반입</t>
  </si>
  <si>
    <t>TON</t>
    <phoneticPr fontId="1" type="noConversion"/>
  </si>
  <si>
    <t>100*45*1.2, 1.2t 내부보강</t>
    <phoneticPr fontId="1" type="noConversion"/>
  </si>
  <si>
    <t>10.4mm</t>
    <phoneticPr fontId="1" type="noConversion"/>
  </si>
  <si>
    <t>TYPE-D</t>
    <phoneticPr fontId="1" type="noConversion"/>
  </si>
  <si>
    <t>내력식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</si>
</sst>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20"/>
      <color rgb="FF000000"/>
      <name val="굴림체"/>
      <family val="3"/>
      <charset val="129"/>
    </font>
    <font>
      <sz val="9"/>
      <color theme="1"/>
      <name val="돋움체"/>
      <family val="3"/>
      <charset val="129"/>
    </font>
    <font>
      <b/>
      <u/>
      <sz val="9"/>
      <color rgb="FF0000FF"/>
      <name val="돋움체"/>
      <family val="3"/>
      <charset val="129"/>
    </font>
    <font>
      <b/>
      <u/>
      <sz val="9"/>
      <color rgb="FF0000FF"/>
      <name val="맑은 고딕"/>
      <family val="2"/>
      <charset val="129"/>
      <scheme val="minor"/>
    </font>
    <font>
      <sz val="9"/>
      <color rgb="FF000080"/>
      <name val="돋움체"/>
      <family val="3"/>
      <charset val="129"/>
    </font>
    <font>
      <sz val="9"/>
      <color rgb="FF000000"/>
      <name val="돋움체"/>
      <family val="3"/>
      <charset val="129"/>
    </font>
    <font>
      <b/>
      <sz val="9"/>
      <color rgb="FF800000"/>
      <name val="돋움체"/>
      <family val="3"/>
      <charset val="129"/>
    </font>
    <font>
      <sz val="9"/>
      <name val="돋움체"/>
      <family val="3"/>
      <charset val="129"/>
    </font>
    <font>
      <sz val="8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E6E6FA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center" shrinkToFit="1"/>
    </xf>
    <xf numFmtId="0" fontId="3" fillId="0" borderId="1" xfId="0" quotePrefix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1" xfId="0" quotePrefix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0" xfId="0" quotePrefix="1">
      <alignment vertical="center"/>
    </xf>
    <xf numFmtId="0" fontId="7" fillId="2" borderId="1" xfId="0" quotePrefix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right" vertical="center" shrinkToFit="1"/>
    </xf>
    <xf numFmtId="0" fontId="3" fillId="0" borderId="1" xfId="0" quotePrefix="1" applyFont="1" applyBorder="1" applyAlignment="1">
      <alignment horizontal="center" vertical="center" shrinkToFit="1"/>
    </xf>
    <xf numFmtId="0" fontId="7" fillId="2" borderId="1" xfId="0" quotePrefix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10" fillId="0" borderId="1" xfId="0" quotePrefix="1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right" vertical="center" shrinkToFit="1"/>
    </xf>
    <xf numFmtId="0" fontId="3" fillId="4" borderId="1" xfId="0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4" fillId="0" borderId="0" xfId="0" quotePrefix="1" applyFont="1">
      <alignment vertical="center"/>
    </xf>
    <xf numFmtId="0" fontId="5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left" vertical="center" shrinkToFit="1"/>
    </xf>
  </cellXfs>
  <cellStyles count="1">
    <cellStyle name="표준" xfId="0" builtinId="0"/>
  </cellStyles>
  <dxfs count="28">
    <dxf>
      <numFmt numFmtId="176" formatCode="#,###"/>
    </dxf>
    <dxf>
      <numFmt numFmtId="177" formatCode="#,##0.0#####"/>
    </dxf>
    <dxf>
      <numFmt numFmtId="176" formatCode="#,###"/>
    </dxf>
    <dxf>
      <numFmt numFmtId="177" formatCode="#,##0.0#####"/>
    </dxf>
    <dxf>
      <numFmt numFmtId="176" formatCode="#,###"/>
    </dxf>
    <dxf>
      <numFmt numFmtId="177" formatCode="#,##0.0#####"/>
    </dxf>
    <dxf>
      <numFmt numFmtId="176" formatCode="#,###"/>
    </dxf>
    <dxf>
      <numFmt numFmtId="177" formatCode="#,##0.0#####"/>
    </dxf>
    <dxf>
      <numFmt numFmtId="176" formatCode="#,###"/>
    </dxf>
    <dxf>
      <numFmt numFmtId="177" formatCode="#,##0.0#####"/>
    </dxf>
    <dxf>
      <numFmt numFmtId="176" formatCode="#,###"/>
    </dxf>
    <dxf>
      <numFmt numFmtId="177" formatCode="#,##0.0#####"/>
    </dxf>
    <dxf>
      <numFmt numFmtId="176" formatCode="#,###"/>
    </dxf>
    <dxf>
      <numFmt numFmtId="177" formatCode="#,##0.0#####"/>
    </dxf>
    <dxf>
      <numFmt numFmtId="176" formatCode="#,###"/>
    </dxf>
    <dxf>
      <numFmt numFmtId="177" formatCode="#,##0.0#####"/>
    </dxf>
    <dxf>
      <numFmt numFmtId="176" formatCode="#,###"/>
    </dxf>
    <dxf>
      <numFmt numFmtId="177" formatCode="#,##0.0#####"/>
    </dxf>
    <dxf>
      <numFmt numFmtId="176" formatCode="#,###"/>
    </dxf>
    <dxf>
      <numFmt numFmtId="177" formatCode="#,##0.0#####"/>
    </dxf>
    <dxf>
      <numFmt numFmtId="176" formatCode="#,###"/>
    </dxf>
    <dxf>
      <numFmt numFmtId="177" formatCode="#,##0.0#####"/>
    </dxf>
    <dxf>
      <numFmt numFmtId="176" formatCode="#,###"/>
    </dxf>
    <dxf>
      <numFmt numFmtId="177" formatCode="#,##0.0#####"/>
    </dxf>
    <dxf>
      <numFmt numFmtId="176" formatCode="#,###"/>
    </dxf>
    <dxf>
      <numFmt numFmtId="177" formatCode="#,##0.0#####"/>
    </dxf>
    <dxf>
      <numFmt numFmtId="176" formatCode="#,###"/>
    </dxf>
    <dxf>
      <numFmt numFmtId="177" formatCode="#,##0.0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B7"/>
  </sheetPr>
  <dimension ref="A1:AL265"/>
  <sheetViews>
    <sheetView tabSelected="1" view="pageBreakPreview" zoomScaleSheetLayoutView="100" workbookViewId="0">
      <selection activeCell="AO252" sqref="AO252"/>
    </sheetView>
  </sheetViews>
  <sheetFormatPr defaultRowHeight="16.5" x14ac:dyDescent="0.3"/>
  <cols>
    <col min="1" max="2" width="20.625" style="1" customWidth="1"/>
    <col min="3" max="3" width="4.625" style="2" customWidth="1"/>
    <col min="4" max="5" width="6.625" style="3" customWidth="1"/>
    <col min="6" max="6" width="9.625" style="3" customWidth="1"/>
    <col min="7" max="7" width="6.625" style="3" customWidth="1"/>
    <col min="8" max="8" width="9.625" style="3" customWidth="1"/>
    <col min="9" max="9" width="6.625" style="3" customWidth="1"/>
    <col min="10" max="10" width="9.625" style="3" customWidth="1"/>
    <col min="11" max="11" width="6.625" style="3" customWidth="1"/>
    <col min="12" max="12" width="9.625" style="3" customWidth="1"/>
    <col min="13" max="13" width="8.625" style="3" customWidth="1"/>
    <col min="14" max="38" width="0" hidden="1" customWidth="1"/>
    <col min="41" max="41" width="9.5" bestFit="1" customWidth="1"/>
  </cols>
  <sheetData>
    <row r="1" spans="1:38" ht="30" customHeight="1" x14ac:dyDescent="0.3">
      <c r="A1" s="25" t="s">
        <v>117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38" ht="15.75" customHeight="1" x14ac:dyDescent="0.3">
      <c r="A2" s="26" t="s">
        <v>158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38" ht="15.75" customHeight="1" x14ac:dyDescent="0.3">
      <c r="A3" s="28" t="s">
        <v>118</v>
      </c>
      <c r="B3" s="28" t="s">
        <v>119</v>
      </c>
      <c r="C3" s="28" t="s">
        <v>0</v>
      </c>
      <c r="D3" s="28" t="s">
        <v>30</v>
      </c>
      <c r="E3" s="28" t="s">
        <v>54</v>
      </c>
      <c r="F3" s="28"/>
      <c r="G3" s="28" t="s">
        <v>55</v>
      </c>
      <c r="H3" s="28"/>
      <c r="I3" s="28" t="s">
        <v>56</v>
      </c>
      <c r="J3" s="28"/>
      <c r="K3" s="28" t="s">
        <v>57</v>
      </c>
      <c r="L3" s="28"/>
      <c r="M3" s="28" t="s">
        <v>120</v>
      </c>
    </row>
    <row r="4" spans="1:38" ht="15.75" customHeight="1" x14ac:dyDescent="0.3">
      <c r="A4" s="28"/>
      <c r="B4" s="28"/>
      <c r="C4" s="28"/>
      <c r="D4" s="28"/>
      <c r="E4" s="4" t="s">
        <v>31</v>
      </c>
      <c r="F4" s="4" t="s">
        <v>32</v>
      </c>
      <c r="G4" s="4" t="s">
        <v>31</v>
      </c>
      <c r="H4" s="4" t="s">
        <v>32</v>
      </c>
      <c r="I4" s="4" t="s">
        <v>31</v>
      </c>
      <c r="J4" s="4" t="s">
        <v>32</v>
      </c>
      <c r="K4" s="4" t="s">
        <v>31</v>
      </c>
      <c r="L4" s="4" t="s">
        <v>32</v>
      </c>
      <c r="M4" s="28"/>
      <c r="N4" t="s">
        <v>33</v>
      </c>
      <c r="O4" t="s">
        <v>34</v>
      </c>
      <c r="P4" t="s">
        <v>35</v>
      </c>
      <c r="Q4" t="s">
        <v>36</v>
      </c>
      <c r="R4" t="s">
        <v>37</v>
      </c>
      <c r="S4" t="s">
        <v>121</v>
      </c>
      <c r="T4" t="s">
        <v>122</v>
      </c>
      <c r="U4" t="s">
        <v>123</v>
      </c>
      <c r="V4" t="s">
        <v>124</v>
      </c>
      <c r="W4" t="s">
        <v>125</v>
      </c>
      <c r="X4" t="s">
        <v>126</v>
      </c>
      <c r="Y4" t="s">
        <v>127</v>
      </c>
      <c r="Z4" t="s">
        <v>128</v>
      </c>
      <c r="AA4" t="s">
        <v>129</v>
      </c>
      <c r="AB4" t="s">
        <v>130</v>
      </c>
      <c r="AC4" t="s">
        <v>131</v>
      </c>
      <c r="AD4" t="s">
        <v>132</v>
      </c>
      <c r="AE4" t="s">
        <v>133</v>
      </c>
      <c r="AF4" t="s">
        <v>134</v>
      </c>
      <c r="AG4" t="s">
        <v>135</v>
      </c>
      <c r="AH4" t="s">
        <v>136</v>
      </c>
      <c r="AI4" t="s">
        <v>137</v>
      </c>
      <c r="AJ4" t="s">
        <v>138</v>
      </c>
      <c r="AK4" t="s">
        <v>139</v>
      </c>
      <c r="AL4" t="s">
        <v>140</v>
      </c>
    </row>
    <row r="5" spans="1:38" ht="15.75" customHeight="1" x14ac:dyDescent="0.3">
      <c r="A5" s="29" t="s">
        <v>141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38" ht="15.75" customHeight="1" x14ac:dyDescent="0.3">
      <c r="A6" s="5" t="s">
        <v>63</v>
      </c>
      <c r="B6" s="5" t="s">
        <v>64</v>
      </c>
      <c r="C6" s="6" t="s">
        <v>65</v>
      </c>
      <c r="D6" s="7">
        <v>1</v>
      </c>
      <c r="E6" s="7"/>
      <c r="F6" s="7"/>
      <c r="G6" s="7"/>
      <c r="H6" s="7"/>
      <c r="I6" s="7"/>
      <c r="J6" s="7"/>
      <c r="K6" s="7"/>
      <c r="L6" s="7"/>
      <c r="M6" s="8"/>
      <c r="O6" t="str">
        <f>""</f>
        <v/>
      </c>
      <c r="P6" s="11" t="s">
        <v>37</v>
      </c>
      <c r="Q6">
        <v>1</v>
      </c>
      <c r="R6">
        <f>IF(P6="기계경비", J6, 0)</f>
        <v>0</v>
      </c>
      <c r="S6">
        <f>IF(P6="운반비", J6, 0)</f>
        <v>0</v>
      </c>
      <c r="T6">
        <f>IF(P6="작업부산물", F6, 0)</f>
        <v>0</v>
      </c>
      <c r="U6">
        <f>IF(P6="관급", F6, 0)</f>
        <v>0</v>
      </c>
      <c r="V6">
        <f>IF(P6="외주비", J6, 0)</f>
        <v>0</v>
      </c>
      <c r="W6">
        <f>IF(P6="장비비", J6, 0)</f>
        <v>0</v>
      </c>
      <c r="X6">
        <f>IF(P6="폐기물처리비", J6, 0)</f>
        <v>0</v>
      </c>
      <c r="Y6">
        <f>IF(P6="가설비", J6, 0)</f>
        <v>0</v>
      </c>
      <c r="Z6">
        <f>IF(P6="잡비제외분", F6, 0)</f>
        <v>0</v>
      </c>
      <c r="AA6">
        <f>IF(P6="사급자재대", L6, 0)</f>
        <v>0</v>
      </c>
      <c r="AB6">
        <f>IF(P6="관급자재대", L6, 0)</f>
        <v>0</v>
      </c>
      <c r="AC6">
        <f>IF(P6="사용자항목1", L6, 0)</f>
        <v>0</v>
      </c>
      <c r="AD6">
        <f>IF(P6="사용자항목2", L6, 0)</f>
        <v>0</v>
      </c>
      <c r="AE6">
        <f>IF(P6="사용자항목3", L6, 0)</f>
        <v>0</v>
      </c>
      <c r="AF6">
        <f>IF(P6="사용자항목4", L6, 0)</f>
        <v>0</v>
      </c>
      <c r="AG6">
        <f>IF(P6="사용자항목5", L6, 0)</f>
        <v>0</v>
      </c>
      <c r="AH6">
        <f>IF(P6="사용자항목6", L6, 0)</f>
        <v>0</v>
      </c>
      <c r="AI6">
        <f>IF(P6="사용자항목7", L6, 0)</f>
        <v>0</v>
      </c>
      <c r="AJ6">
        <f>IF(P6="사용자항목8", L6, 0)</f>
        <v>0</v>
      </c>
      <c r="AK6">
        <f>IF(P6="사용자항목9", L6, 0)</f>
        <v>0</v>
      </c>
    </row>
    <row r="7" spans="1:38" ht="15.75" customHeight="1" x14ac:dyDescent="0.3">
      <c r="A7" s="5" t="s">
        <v>26</v>
      </c>
      <c r="B7" s="5" t="s">
        <v>39</v>
      </c>
      <c r="C7" s="6" t="s">
        <v>40</v>
      </c>
      <c r="D7" s="7">
        <v>8</v>
      </c>
      <c r="E7" s="7"/>
      <c r="F7" s="7"/>
      <c r="G7" s="7"/>
      <c r="H7" s="7"/>
      <c r="I7" s="7"/>
      <c r="J7" s="7"/>
      <c r="K7" s="7"/>
      <c r="L7" s="7"/>
      <c r="M7" s="8"/>
      <c r="O7" t="str">
        <f>""</f>
        <v/>
      </c>
      <c r="P7" s="11" t="s">
        <v>37</v>
      </c>
      <c r="Q7">
        <v>1</v>
      </c>
      <c r="R7">
        <f>IF(P7="기계경비", J7, 0)</f>
        <v>0</v>
      </c>
      <c r="S7">
        <f>IF(P7="운반비", J7, 0)</f>
        <v>0</v>
      </c>
      <c r="T7">
        <f>IF(P7="작업부산물", F7, 0)</f>
        <v>0</v>
      </c>
      <c r="U7">
        <f>IF(P7="관급", F7, 0)</f>
        <v>0</v>
      </c>
      <c r="V7">
        <f>IF(P7="외주비", J7, 0)</f>
        <v>0</v>
      </c>
      <c r="W7">
        <f>IF(P7="장비비", J7, 0)</f>
        <v>0</v>
      </c>
      <c r="X7">
        <f>IF(P7="폐기물처리비", J7, 0)</f>
        <v>0</v>
      </c>
      <c r="Y7">
        <f>IF(P7="가설비", J7, 0)</f>
        <v>0</v>
      </c>
      <c r="Z7">
        <f>IF(P7="잡비제외분", F7, 0)</f>
        <v>0</v>
      </c>
      <c r="AA7">
        <f>IF(P7="사급자재대", L7, 0)</f>
        <v>0</v>
      </c>
      <c r="AB7">
        <f>IF(P7="관급자재대", L7, 0)</f>
        <v>0</v>
      </c>
      <c r="AC7">
        <f>IF(P7="사용자항목1", L7, 0)</f>
        <v>0</v>
      </c>
      <c r="AD7">
        <f>IF(P7="사용자항목2", L7, 0)</f>
        <v>0</v>
      </c>
      <c r="AE7">
        <f>IF(P7="사용자항목3", L7, 0)</f>
        <v>0</v>
      </c>
      <c r="AF7">
        <f>IF(P7="사용자항목4", L7, 0)</f>
        <v>0</v>
      </c>
      <c r="AG7">
        <f>IF(P7="사용자항목5", L7, 0)</f>
        <v>0</v>
      </c>
      <c r="AH7">
        <f>IF(P7="사용자항목6", L7, 0)</f>
        <v>0</v>
      </c>
      <c r="AI7">
        <f>IF(P7="사용자항목7", L7, 0)</f>
        <v>0</v>
      </c>
      <c r="AJ7">
        <f>IF(P7="사용자항목8", L7, 0)</f>
        <v>0</v>
      </c>
      <c r="AK7">
        <f>IF(P7="사용자항목9", L7, 0)</f>
        <v>0</v>
      </c>
    </row>
    <row r="8" spans="1:38" ht="15.75" customHeight="1" x14ac:dyDescent="0.3">
      <c r="A8" s="5" t="s">
        <v>26</v>
      </c>
      <c r="B8" s="5" t="s">
        <v>41</v>
      </c>
      <c r="C8" s="6" t="s">
        <v>40</v>
      </c>
      <c r="D8" s="7">
        <v>8</v>
      </c>
      <c r="E8" s="7"/>
      <c r="F8" s="7"/>
      <c r="G8" s="7"/>
      <c r="H8" s="7"/>
      <c r="I8" s="7"/>
      <c r="J8" s="7"/>
      <c r="K8" s="7"/>
      <c r="L8" s="7"/>
      <c r="M8" s="8"/>
      <c r="O8" t="str">
        <f>""</f>
        <v/>
      </c>
      <c r="P8" s="11" t="s">
        <v>37</v>
      </c>
      <c r="Q8">
        <v>1</v>
      </c>
      <c r="R8">
        <f>IF(P8="기계경비", J8, 0)</f>
        <v>0</v>
      </c>
      <c r="S8">
        <f>IF(P8="운반비", J8, 0)</f>
        <v>0</v>
      </c>
      <c r="T8">
        <f>IF(P8="작업부산물", F8, 0)</f>
        <v>0</v>
      </c>
      <c r="U8">
        <f>IF(P8="관급", F8, 0)</f>
        <v>0</v>
      </c>
      <c r="V8">
        <f>IF(P8="외주비", J8, 0)</f>
        <v>0</v>
      </c>
      <c r="W8">
        <f>IF(P8="장비비", J8, 0)</f>
        <v>0</v>
      </c>
      <c r="X8">
        <f>IF(P8="폐기물처리비", J8, 0)</f>
        <v>0</v>
      </c>
      <c r="Y8">
        <f>IF(P8="가설비", J8, 0)</f>
        <v>0</v>
      </c>
      <c r="Z8">
        <f>IF(P8="잡비제외분", F8, 0)</f>
        <v>0</v>
      </c>
      <c r="AA8">
        <f>IF(P8="사급자재대", L8, 0)</f>
        <v>0</v>
      </c>
      <c r="AB8">
        <f>IF(P8="관급자재대", L8, 0)</f>
        <v>0</v>
      </c>
      <c r="AC8">
        <f>IF(P8="사용자항목1", L8, 0)</f>
        <v>0</v>
      </c>
      <c r="AD8">
        <f>IF(P8="사용자항목2", L8, 0)</f>
        <v>0</v>
      </c>
      <c r="AE8">
        <f>IF(P8="사용자항목3", L8, 0)</f>
        <v>0</v>
      </c>
      <c r="AF8">
        <f>IF(P8="사용자항목4", L8, 0)</f>
        <v>0</v>
      </c>
      <c r="AG8">
        <f>IF(P8="사용자항목5", L8, 0)</f>
        <v>0</v>
      </c>
      <c r="AH8">
        <f>IF(P8="사용자항목6", L8, 0)</f>
        <v>0</v>
      </c>
      <c r="AI8">
        <f>IF(P8="사용자항목7", L8, 0)</f>
        <v>0</v>
      </c>
      <c r="AJ8">
        <f>IF(P8="사용자항목8", L8, 0)</f>
        <v>0</v>
      </c>
      <c r="AK8">
        <f>IF(P8="사용자항목9", L8, 0)</f>
        <v>0</v>
      </c>
    </row>
    <row r="9" spans="1:38" ht="15.75" customHeight="1" x14ac:dyDescent="0.3">
      <c r="A9" s="5" t="s">
        <v>66</v>
      </c>
      <c r="B9" s="5" t="s">
        <v>67</v>
      </c>
      <c r="C9" s="6" t="s">
        <v>15</v>
      </c>
      <c r="D9" s="7">
        <v>126</v>
      </c>
      <c r="E9" s="7"/>
      <c r="F9" s="7"/>
      <c r="G9" s="7"/>
      <c r="H9" s="7"/>
      <c r="I9" s="7"/>
      <c r="J9" s="7"/>
      <c r="K9" s="7"/>
      <c r="L9" s="7"/>
      <c r="M9" s="8"/>
      <c r="O9" t="str">
        <f>""</f>
        <v/>
      </c>
      <c r="P9" s="11" t="s">
        <v>37</v>
      </c>
      <c r="Q9">
        <v>1</v>
      </c>
      <c r="R9">
        <f>IF(P9="기계경비", J9, 0)</f>
        <v>0</v>
      </c>
      <c r="S9">
        <f>IF(P9="운반비", J9, 0)</f>
        <v>0</v>
      </c>
      <c r="T9">
        <f>IF(P9="작업부산물", F9, 0)</f>
        <v>0</v>
      </c>
      <c r="U9">
        <f>IF(P9="관급", F9, 0)</f>
        <v>0</v>
      </c>
      <c r="V9">
        <f>IF(P9="외주비", J9, 0)</f>
        <v>0</v>
      </c>
      <c r="W9">
        <f>IF(P9="장비비", J9, 0)</f>
        <v>0</v>
      </c>
      <c r="X9">
        <f>IF(P9="폐기물처리비", J9, 0)</f>
        <v>0</v>
      </c>
      <c r="Y9">
        <f>IF(P9="가설비", J9, 0)</f>
        <v>0</v>
      </c>
      <c r="Z9">
        <f>IF(P9="잡비제외분", F9, 0)</f>
        <v>0</v>
      </c>
      <c r="AA9">
        <f>IF(P9="사급자재대", L9, 0)</f>
        <v>0</v>
      </c>
      <c r="AB9">
        <f>IF(P9="관급자재대", L9, 0)</f>
        <v>0</v>
      </c>
      <c r="AC9">
        <f>IF(P9="사용자항목1", L9, 0)</f>
        <v>0</v>
      </c>
      <c r="AD9">
        <f>IF(P9="사용자항목2", L9, 0)</f>
        <v>0</v>
      </c>
      <c r="AE9">
        <f>IF(P9="사용자항목3", L9, 0)</f>
        <v>0</v>
      </c>
      <c r="AF9">
        <f>IF(P9="사용자항목4", L9, 0)</f>
        <v>0</v>
      </c>
      <c r="AG9">
        <f>IF(P9="사용자항목5", L9, 0)</f>
        <v>0</v>
      </c>
      <c r="AH9">
        <f>IF(P9="사용자항목6", L9, 0)</f>
        <v>0</v>
      </c>
      <c r="AI9">
        <f>IF(P9="사용자항목7", L9, 0)</f>
        <v>0</v>
      </c>
      <c r="AJ9">
        <f>IF(P9="사용자항목8", L9, 0)</f>
        <v>0</v>
      </c>
      <c r="AK9">
        <f>IF(P9="사용자항목9", L9, 0)</f>
        <v>0</v>
      </c>
    </row>
    <row r="10" spans="1:38" ht="15.75" customHeight="1" x14ac:dyDescent="0.3">
      <c r="A10" s="5" t="s">
        <v>29</v>
      </c>
      <c r="B10" s="5" t="s">
        <v>42</v>
      </c>
      <c r="C10" s="6" t="s">
        <v>40</v>
      </c>
      <c r="D10" s="7">
        <v>24</v>
      </c>
      <c r="E10" s="7"/>
      <c r="F10" s="7"/>
      <c r="G10" s="7"/>
      <c r="H10" s="7"/>
      <c r="I10" s="7"/>
      <c r="J10" s="7"/>
      <c r="K10" s="7"/>
      <c r="L10" s="7"/>
      <c r="M10" s="8"/>
      <c r="O10" t="str">
        <f>""</f>
        <v/>
      </c>
      <c r="P10" s="11" t="s">
        <v>37</v>
      </c>
      <c r="Q10">
        <v>1</v>
      </c>
      <c r="R10">
        <f>IF(P10="기계경비", J10, 0)</f>
        <v>0</v>
      </c>
      <c r="S10">
        <f>IF(P10="운반비", J10, 0)</f>
        <v>0</v>
      </c>
      <c r="T10">
        <f>IF(P10="작업부산물", F10, 0)</f>
        <v>0</v>
      </c>
      <c r="U10">
        <f>IF(P10="관급", F10, 0)</f>
        <v>0</v>
      </c>
      <c r="V10">
        <f>IF(P10="외주비", J10, 0)</f>
        <v>0</v>
      </c>
      <c r="W10">
        <f>IF(P10="장비비", J10, 0)</f>
        <v>0</v>
      </c>
      <c r="X10">
        <f>IF(P10="폐기물처리비", J10, 0)</f>
        <v>0</v>
      </c>
      <c r="Y10">
        <f>IF(P10="가설비", J10, 0)</f>
        <v>0</v>
      </c>
      <c r="Z10">
        <f>IF(P10="잡비제외분", F10, 0)</f>
        <v>0</v>
      </c>
      <c r="AA10">
        <f>IF(P10="사급자재대", L10, 0)</f>
        <v>0</v>
      </c>
      <c r="AB10">
        <f>IF(P10="관급자재대", L10, 0)</f>
        <v>0</v>
      </c>
      <c r="AC10">
        <f>IF(P10="사용자항목1", L10, 0)</f>
        <v>0</v>
      </c>
      <c r="AD10">
        <f>IF(P10="사용자항목2", L10, 0)</f>
        <v>0</v>
      </c>
      <c r="AE10">
        <f>IF(P10="사용자항목3", L10, 0)</f>
        <v>0</v>
      </c>
      <c r="AF10">
        <f>IF(P10="사용자항목4", L10, 0)</f>
        <v>0</v>
      </c>
      <c r="AG10">
        <f>IF(P10="사용자항목5", L10, 0)</f>
        <v>0</v>
      </c>
      <c r="AH10">
        <f>IF(P10="사용자항목6", L10, 0)</f>
        <v>0</v>
      </c>
      <c r="AI10">
        <f>IF(P10="사용자항목7", L10, 0)</f>
        <v>0</v>
      </c>
      <c r="AJ10">
        <f>IF(P10="사용자항목8", L10, 0)</f>
        <v>0</v>
      </c>
      <c r="AK10">
        <f>IF(P10="사용자항목9", L10, 0)</f>
        <v>0</v>
      </c>
    </row>
    <row r="11" spans="1:38" ht="15.75" customHeight="1" x14ac:dyDescent="0.3">
      <c r="A11" s="9"/>
      <c r="B11" s="9"/>
      <c r="C11" s="10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38" ht="15.75" customHeight="1" x14ac:dyDescent="0.3">
      <c r="A12" s="9"/>
      <c r="B12" s="9"/>
      <c r="C12" s="10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38" ht="15.75" customHeight="1" x14ac:dyDescent="0.3">
      <c r="A13" s="9"/>
      <c r="B13" s="9"/>
      <c r="C13" s="10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38" ht="15.75" customHeight="1" x14ac:dyDescent="0.3">
      <c r="A14" s="9"/>
      <c r="B14" s="9"/>
      <c r="C14" s="10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38" ht="15.75" customHeight="1" x14ac:dyDescent="0.3">
      <c r="A15" s="9"/>
      <c r="B15" s="9"/>
      <c r="C15" s="10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38" ht="15.75" customHeight="1" x14ac:dyDescent="0.3">
      <c r="A16" s="9"/>
      <c r="B16" s="9"/>
      <c r="C16" s="10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t="15.75" customHeight="1" x14ac:dyDescent="0.3">
      <c r="A17" s="9"/>
      <c r="B17" s="9"/>
      <c r="C17" s="10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15.75" customHeight="1" x14ac:dyDescent="0.3">
      <c r="A18" s="9"/>
      <c r="B18" s="9"/>
      <c r="C18" s="10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ht="15.75" customHeight="1" x14ac:dyDescent="0.3">
      <c r="A19" s="9"/>
      <c r="B19" s="9"/>
      <c r="C19" s="10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ht="15.75" customHeight="1" x14ac:dyDescent="0.3">
      <c r="A20" s="9"/>
      <c r="B20" s="9"/>
      <c r="C20" s="10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15.75" customHeight="1" x14ac:dyDescent="0.3">
      <c r="A21" s="9"/>
      <c r="B21" s="9"/>
      <c r="C21" s="10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t="15.75" customHeight="1" x14ac:dyDescent="0.3">
      <c r="A22" s="9"/>
      <c r="B22" s="9"/>
      <c r="C22" s="10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ht="15.75" customHeight="1" x14ac:dyDescent="0.3">
      <c r="A23" s="9"/>
      <c r="B23" s="9"/>
      <c r="C23" s="10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ht="15.75" customHeight="1" x14ac:dyDescent="0.3">
      <c r="A24" s="9"/>
      <c r="B24" s="9"/>
      <c r="C24" s="10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ht="15.75" customHeight="1" x14ac:dyDescent="0.3">
      <c r="A25" s="9"/>
      <c r="B25" s="9"/>
      <c r="C25" s="10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t="15.75" customHeight="1" x14ac:dyDescent="0.3">
      <c r="A26" s="9"/>
      <c r="B26" s="9"/>
      <c r="C26" s="10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ht="15.75" customHeight="1" x14ac:dyDescent="0.3">
      <c r="A27" s="9"/>
      <c r="B27" s="9"/>
      <c r="C27" s="10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t="15.75" customHeight="1" x14ac:dyDescent="0.3">
      <c r="A28" s="9"/>
      <c r="B28" s="9"/>
      <c r="C28" s="10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15.75" customHeight="1" x14ac:dyDescent="0.3">
      <c r="A29" s="9"/>
      <c r="B29" s="9"/>
      <c r="C29" s="10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ht="15.75" customHeight="1" x14ac:dyDescent="0.3">
      <c r="A30" s="9"/>
      <c r="B30" s="9"/>
      <c r="C30" s="10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ht="15.75" customHeight="1" x14ac:dyDescent="0.3">
      <c r="A31" s="9"/>
      <c r="B31" s="9"/>
      <c r="C31" s="10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t="15.75" customHeight="1" x14ac:dyDescent="0.3">
      <c r="A32" s="9"/>
      <c r="B32" s="9"/>
      <c r="C32" s="10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38" ht="15.75" customHeight="1" x14ac:dyDescent="0.3">
      <c r="A33" s="12" t="s">
        <v>38</v>
      </c>
      <c r="B33" s="13"/>
      <c r="C33" s="14"/>
      <c r="D33" s="15"/>
      <c r="E33" s="15"/>
      <c r="F33" s="15"/>
      <c r="G33" s="15"/>
      <c r="H33" s="15"/>
      <c r="I33" s="15"/>
      <c r="J33" s="15"/>
      <c r="K33" s="15"/>
      <c r="L33" s="15"/>
      <c r="M33" s="15"/>
      <c r="R33">
        <f t="shared" ref="R33:AL33" si="0">ROUNDDOWN(SUM(R6:R10), 0)</f>
        <v>0</v>
      </c>
      <c r="S33">
        <f t="shared" si="0"/>
        <v>0</v>
      </c>
      <c r="T33">
        <f t="shared" si="0"/>
        <v>0</v>
      </c>
      <c r="U33">
        <f t="shared" si="0"/>
        <v>0</v>
      </c>
      <c r="V33">
        <f t="shared" si="0"/>
        <v>0</v>
      </c>
      <c r="W33">
        <f t="shared" si="0"/>
        <v>0</v>
      </c>
      <c r="X33">
        <f t="shared" si="0"/>
        <v>0</v>
      </c>
      <c r="Y33">
        <f t="shared" si="0"/>
        <v>0</v>
      </c>
      <c r="Z33">
        <f t="shared" si="0"/>
        <v>0</v>
      </c>
      <c r="AA33">
        <f t="shared" si="0"/>
        <v>0</v>
      </c>
      <c r="AB33">
        <f t="shared" si="0"/>
        <v>0</v>
      </c>
      <c r="AC33">
        <f t="shared" si="0"/>
        <v>0</v>
      </c>
      <c r="AD33">
        <f t="shared" si="0"/>
        <v>0</v>
      </c>
      <c r="AE33">
        <f t="shared" si="0"/>
        <v>0</v>
      </c>
      <c r="AF33">
        <f t="shared" si="0"/>
        <v>0</v>
      </c>
      <c r="AG33">
        <f t="shared" si="0"/>
        <v>0</v>
      </c>
      <c r="AH33">
        <f t="shared" si="0"/>
        <v>0</v>
      </c>
      <c r="AI33">
        <f t="shared" si="0"/>
        <v>0</v>
      </c>
      <c r="AJ33">
        <f t="shared" si="0"/>
        <v>0</v>
      </c>
      <c r="AK33">
        <f t="shared" si="0"/>
        <v>0</v>
      </c>
      <c r="AL33">
        <f t="shared" si="0"/>
        <v>0</v>
      </c>
    </row>
    <row r="34" spans="1:38" ht="15.75" customHeight="1" x14ac:dyDescent="0.3">
      <c r="A34" s="29" t="s">
        <v>142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1:38" ht="15.75" customHeight="1" x14ac:dyDescent="0.3">
      <c r="A35" s="5" t="s">
        <v>27</v>
      </c>
      <c r="B35" s="5" t="s">
        <v>43</v>
      </c>
      <c r="C35" s="6" t="s">
        <v>40</v>
      </c>
      <c r="D35" s="7">
        <v>8</v>
      </c>
      <c r="E35" s="7"/>
      <c r="F35" s="7"/>
      <c r="G35" s="7"/>
      <c r="H35" s="7"/>
      <c r="I35" s="7"/>
      <c r="J35" s="7"/>
      <c r="K35" s="7"/>
      <c r="L35" s="7"/>
      <c r="M35" s="8"/>
      <c r="O35" t="str">
        <f>""</f>
        <v/>
      </c>
      <c r="P35" s="11" t="s">
        <v>37</v>
      </c>
      <c r="Q35">
        <v>1</v>
      </c>
      <c r="R35">
        <f>IF(P35="기계경비", J35, 0)</f>
        <v>0</v>
      </c>
      <c r="S35">
        <f>IF(P35="운반비", J35, 0)</f>
        <v>0</v>
      </c>
      <c r="T35">
        <f>IF(P35="작업부산물", F35, 0)</f>
        <v>0</v>
      </c>
      <c r="U35">
        <f>IF(P35="관급", F35, 0)</f>
        <v>0</v>
      </c>
      <c r="V35">
        <f>IF(P35="외주비", J35, 0)</f>
        <v>0</v>
      </c>
      <c r="W35">
        <f>IF(P35="장비비", J35, 0)</f>
        <v>0</v>
      </c>
      <c r="X35">
        <f>IF(P35="폐기물처리비", J35, 0)</f>
        <v>0</v>
      </c>
      <c r="Y35">
        <f>IF(P35="가설비", J35, 0)</f>
        <v>0</v>
      </c>
      <c r="Z35">
        <f>IF(P35="잡비제외분", F35, 0)</f>
        <v>0</v>
      </c>
      <c r="AA35">
        <f>IF(P35="사급자재대", L35, 0)</f>
        <v>0</v>
      </c>
      <c r="AB35">
        <f>IF(P35="관급자재대", L35, 0)</f>
        <v>0</v>
      </c>
      <c r="AC35">
        <f>IF(P35="사용자항목1", L35, 0)</f>
        <v>0</v>
      </c>
      <c r="AD35">
        <f>IF(P35="사용자항목2", L35, 0)</f>
        <v>0</v>
      </c>
      <c r="AE35">
        <f>IF(P35="사용자항목3", L35, 0)</f>
        <v>0</v>
      </c>
      <c r="AF35">
        <f>IF(P35="사용자항목4", L35, 0)</f>
        <v>0</v>
      </c>
      <c r="AG35">
        <f>IF(P35="사용자항목5", L35, 0)</f>
        <v>0</v>
      </c>
      <c r="AH35">
        <f>IF(P35="사용자항목6", L35, 0)</f>
        <v>0</v>
      </c>
      <c r="AI35">
        <f>IF(P35="사용자항목7", L35, 0)</f>
        <v>0</v>
      </c>
      <c r="AJ35">
        <f>IF(P35="사용자항목8", L35, 0)</f>
        <v>0</v>
      </c>
      <c r="AK35">
        <f>IF(P35="사용자항목9", L35, 0)</f>
        <v>0</v>
      </c>
    </row>
    <row r="36" spans="1:38" ht="15.75" customHeight="1" x14ac:dyDescent="0.3">
      <c r="A36" s="5" t="s">
        <v>28</v>
      </c>
      <c r="B36" s="5" t="s">
        <v>44</v>
      </c>
      <c r="C36" s="6" t="s">
        <v>40</v>
      </c>
      <c r="D36" s="7">
        <v>8</v>
      </c>
      <c r="E36" s="7"/>
      <c r="F36" s="7"/>
      <c r="G36" s="7"/>
      <c r="H36" s="7"/>
      <c r="I36" s="7"/>
      <c r="J36" s="7"/>
      <c r="K36" s="7"/>
      <c r="L36" s="7"/>
      <c r="M36" s="8"/>
      <c r="O36" t="str">
        <f>""</f>
        <v/>
      </c>
      <c r="P36" s="11" t="s">
        <v>37</v>
      </c>
      <c r="Q36">
        <v>1</v>
      </c>
      <c r="R36">
        <f>IF(P36="기계경비", J36, 0)</f>
        <v>0</v>
      </c>
      <c r="S36">
        <f>IF(P36="운반비", J36, 0)</f>
        <v>0</v>
      </c>
      <c r="T36">
        <f>IF(P36="작업부산물", F36, 0)</f>
        <v>0</v>
      </c>
      <c r="U36">
        <f>IF(P36="관급", F36, 0)</f>
        <v>0</v>
      </c>
      <c r="V36">
        <f>IF(P36="외주비", J36, 0)</f>
        <v>0</v>
      </c>
      <c r="W36">
        <f>IF(P36="장비비", J36, 0)</f>
        <v>0</v>
      </c>
      <c r="X36">
        <f>IF(P36="폐기물처리비", J36, 0)</f>
        <v>0</v>
      </c>
      <c r="Y36">
        <f>IF(P36="가설비", J36, 0)</f>
        <v>0</v>
      </c>
      <c r="Z36">
        <f>IF(P36="잡비제외분", F36, 0)</f>
        <v>0</v>
      </c>
      <c r="AA36">
        <f>IF(P36="사급자재대", L36, 0)</f>
        <v>0</v>
      </c>
      <c r="AB36">
        <f>IF(P36="관급자재대", L36, 0)</f>
        <v>0</v>
      </c>
      <c r="AC36">
        <f>IF(P36="사용자항목1", L36, 0)</f>
        <v>0</v>
      </c>
      <c r="AD36">
        <f>IF(P36="사용자항목2", L36, 0)</f>
        <v>0</v>
      </c>
      <c r="AE36">
        <f>IF(P36="사용자항목3", L36, 0)</f>
        <v>0</v>
      </c>
      <c r="AF36">
        <f>IF(P36="사용자항목4", L36, 0)</f>
        <v>0</v>
      </c>
      <c r="AG36">
        <f>IF(P36="사용자항목5", L36, 0)</f>
        <v>0</v>
      </c>
      <c r="AH36">
        <f>IF(P36="사용자항목6", L36, 0)</f>
        <v>0</v>
      </c>
      <c r="AI36">
        <f>IF(P36="사용자항목7", L36, 0)</f>
        <v>0</v>
      </c>
      <c r="AJ36">
        <f>IF(P36="사용자항목8", L36, 0)</f>
        <v>0</v>
      </c>
      <c r="AK36">
        <f>IF(P36="사용자항목9", L36, 0)</f>
        <v>0</v>
      </c>
    </row>
    <row r="37" spans="1:38" ht="15.75" customHeight="1" x14ac:dyDescent="0.3">
      <c r="A37" s="9"/>
      <c r="B37" s="9"/>
      <c r="C37" s="10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38" ht="15.75" customHeight="1" x14ac:dyDescent="0.3">
      <c r="A38" s="9"/>
      <c r="B38" s="9"/>
      <c r="C38" s="10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38" ht="15.75" customHeight="1" x14ac:dyDescent="0.3">
      <c r="A39" s="9"/>
      <c r="B39" s="9"/>
      <c r="C39" s="10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38" ht="15.75" customHeight="1" x14ac:dyDescent="0.3">
      <c r="A40" s="9"/>
      <c r="B40" s="9"/>
      <c r="C40" s="10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38" ht="15.75" customHeight="1" x14ac:dyDescent="0.3">
      <c r="A41" s="9"/>
      <c r="B41" s="9"/>
      <c r="C41" s="10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38" ht="15.75" customHeight="1" x14ac:dyDescent="0.3">
      <c r="A42" s="9"/>
      <c r="B42" s="9"/>
      <c r="C42" s="10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38" ht="15.75" customHeight="1" x14ac:dyDescent="0.3">
      <c r="A43" s="9"/>
      <c r="B43" s="9"/>
      <c r="C43" s="10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38" ht="15.75" customHeight="1" x14ac:dyDescent="0.3">
      <c r="A44" s="9"/>
      <c r="B44" s="9"/>
      <c r="C44" s="10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38" ht="15.75" customHeight="1" x14ac:dyDescent="0.3">
      <c r="A45" s="9"/>
      <c r="B45" s="9"/>
      <c r="C45" s="10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38" ht="15.75" customHeight="1" x14ac:dyDescent="0.3">
      <c r="A46" s="9"/>
      <c r="B46" s="9"/>
      <c r="C46" s="10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38" ht="15.75" customHeight="1" x14ac:dyDescent="0.3">
      <c r="A47" s="9"/>
      <c r="B47" s="9"/>
      <c r="C47" s="10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38" ht="15.75" customHeight="1" x14ac:dyDescent="0.3">
      <c r="A48" s="9"/>
      <c r="B48" s="9"/>
      <c r="C48" s="10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38" ht="15.75" customHeight="1" x14ac:dyDescent="0.3">
      <c r="A49" s="9"/>
      <c r="B49" s="9"/>
      <c r="C49" s="10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38" ht="15.75" customHeight="1" x14ac:dyDescent="0.3">
      <c r="A50" s="9"/>
      <c r="B50" s="9"/>
      <c r="C50" s="10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38" ht="15.75" customHeight="1" x14ac:dyDescent="0.3">
      <c r="A51" s="9"/>
      <c r="B51" s="9"/>
      <c r="C51" s="10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38" ht="15.75" customHeight="1" x14ac:dyDescent="0.3">
      <c r="A52" s="9"/>
      <c r="B52" s="9"/>
      <c r="C52" s="10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38" ht="15.75" customHeight="1" x14ac:dyDescent="0.3">
      <c r="A53" s="9"/>
      <c r="B53" s="9"/>
      <c r="C53" s="10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38" ht="15.75" customHeight="1" x14ac:dyDescent="0.3">
      <c r="A54" s="9"/>
      <c r="B54" s="9"/>
      <c r="C54" s="10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38" ht="15.75" customHeight="1" x14ac:dyDescent="0.3">
      <c r="A55" s="9"/>
      <c r="B55" s="9"/>
      <c r="C55" s="10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38" ht="15.75" customHeight="1" x14ac:dyDescent="0.3">
      <c r="A56" s="9"/>
      <c r="B56" s="9"/>
      <c r="C56" s="10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38" ht="15.75" customHeight="1" x14ac:dyDescent="0.3">
      <c r="A57" s="9"/>
      <c r="B57" s="9"/>
      <c r="C57" s="10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38" ht="15.75" customHeight="1" x14ac:dyDescent="0.3">
      <c r="A58" s="9"/>
      <c r="B58" s="9"/>
      <c r="C58" s="10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38" ht="15.75" customHeight="1" x14ac:dyDescent="0.3">
      <c r="A59" s="9"/>
      <c r="B59" s="9"/>
      <c r="C59" s="10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38" ht="15.75" customHeight="1" x14ac:dyDescent="0.3">
      <c r="A60" s="9"/>
      <c r="B60" s="9"/>
      <c r="C60" s="10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38" ht="15.75" customHeight="1" x14ac:dyDescent="0.3">
      <c r="A61" s="9"/>
      <c r="B61" s="9"/>
      <c r="C61" s="10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38" ht="15.75" customHeight="1" x14ac:dyDescent="0.3">
      <c r="A62" s="17" t="s">
        <v>38</v>
      </c>
      <c r="B62" s="13"/>
      <c r="C62" s="18"/>
      <c r="D62" s="15"/>
      <c r="E62" s="15"/>
      <c r="F62" s="15"/>
      <c r="G62" s="15"/>
      <c r="H62" s="15"/>
      <c r="I62" s="15"/>
      <c r="J62" s="15"/>
      <c r="K62" s="15"/>
      <c r="L62" s="15"/>
      <c r="M62" s="15"/>
      <c r="R62">
        <f t="shared" ref="R62:AL62" si="1">ROUNDDOWN(SUM(R35:R39), 0)</f>
        <v>0</v>
      </c>
      <c r="S62">
        <f t="shared" si="1"/>
        <v>0</v>
      </c>
      <c r="T62">
        <f t="shared" si="1"/>
        <v>0</v>
      </c>
      <c r="U62">
        <f t="shared" si="1"/>
        <v>0</v>
      </c>
      <c r="V62">
        <f t="shared" si="1"/>
        <v>0</v>
      </c>
      <c r="W62">
        <f t="shared" si="1"/>
        <v>0</v>
      </c>
      <c r="X62">
        <f t="shared" si="1"/>
        <v>0</v>
      </c>
      <c r="Y62">
        <f t="shared" si="1"/>
        <v>0</v>
      </c>
      <c r="Z62">
        <f t="shared" si="1"/>
        <v>0</v>
      </c>
      <c r="AA62">
        <f t="shared" si="1"/>
        <v>0</v>
      </c>
      <c r="AB62">
        <f t="shared" si="1"/>
        <v>0</v>
      </c>
      <c r="AC62">
        <f t="shared" si="1"/>
        <v>0</v>
      </c>
      <c r="AD62">
        <f t="shared" si="1"/>
        <v>0</v>
      </c>
      <c r="AE62">
        <f t="shared" si="1"/>
        <v>0</v>
      </c>
      <c r="AF62">
        <f t="shared" si="1"/>
        <v>0</v>
      </c>
      <c r="AG62">
        <f t="shared" si="1"/>
        <v>0</v>
      </c>
      <c r="AH62">
        <f t="shared" si="1"/>
        <v>0</v>
      </c>
      <c r="AI62">
        <f t="shared" si="1"/>
        <v>0</v>
      </c>
      <c r="AJ62">
        <f t="shared" si="1"/>
        <v>0</v>
      </c>
      <c r="AK62">
        <f t="shared" si="1"/>
        <v>0</v>
      </c>
      <c r="AL62">
        <f t="shared" si="1"/>
        <v>0</v>
      </c>
    </row>
    <row r="63" spans="1:38" ht="15.75" customHeight="1" x14ac:dyDescent="0.3">
      <c r="A63" s="29" t="s">
        <v>143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</row>
    <row r="64" spans="1:38" ht="15.75" customHeight="1" x14ac:dyDescent="0.3">
      <c r="A64" s="5" t="s">
        <v>11</v>
      </c>
      <c r="B64" s="5" t="s">
        <v>12</v>
      </c>
      <c r="C64" s="6" t="s">
        <v>13</v>
      </c>
      <c r="D64" s="7">
        <v>2.95</v>
      </c>
      <c r="E64" s="7"/>
      <c r="F64" s="7"/>
      <c r="G64" s="7"/>
      <c r="H64" s="7"/>
      <c r="I64" s="7"/>
      <c r="J64" s="7"/>
      <c r="K64" s="7"/>
      <c r="L64" s="7"/>
      <c r="M64" s="7"/>
      <c r="O64" t="str">
        <f>"01"</f>
        <v>01</v>
      </c>
      <c r="P64" s="11" t="s">
        <v>37</v>
      </c>
      <c r="Q64">
        <v>1</v>
      </c>
      <c r="R64">
        <f t="shared" ref="R64:R69" si="2">IF(P64="기계경비", J64, 0)</f>
        <v>0</v>
      </c>
      <c r="S64">
        <f t="shared" ref="S64:S69" si="3">IF(P64="운반비", J64, 0)</f>
        <v>0</v>
      </c>
      <c r="T64">
        <f t="shared" ref="T64:T69" si="4">IF(P64="작업부산물", F64, 0)</f>
        <v>0</v>
      </c>
      <c r="U64">
        <f t="shared" ref="U64:U69" si="5">IF(P64="관급", F64, 0)</f>
        <v>0</v>
      </c>
      <c r="V64">
        <f t="shared" ref="V64:V69" si="6">IF(P64="외주비", J64, 0)</f>
        <v>0</v>
      </c>
      <c r="W64">
        <f t="shared" ref="W64:W69" si="7">IF(P64="장비비", J64, 0)</f>
        <v>0</v>
      </c>
      <c r="X64">
        <f t="shared" ref="X64:X69" si="8">IF(P64="폐기물처리비", J64, 0)</f>
        <v>0</v>
      </c>
      <c r="Y64">
        <f t="shared" ref="Y64:Y69" si="9">IF(P64="가설비", J64, 0)</f>
        <v>0</v>
      </c>
      <c r="Z64">
        <f t="shared" ref="Z64:Z69" si="10">IF(P64="잡비제외분", F64, 0)</f>
        <v>0</v>
      </c>
      <c r="AA64">
        <f t="shared" ref="AA64:AA69" si="11">IF(P64="사급자재대", L64, 0)</f>
        <v>0</v>
      </c>
      <c r="AB64">
        <f t="shared" ref="AB64:AB69" si="12">IF(P64="관급자재대", L64, 0)</f>
        <v>0</v>
      </c>
      <c r="AC64">
        <f t="shared" ref="AC64:AC69" si="13">IF(P64="사용자항목1", L64, 0)</f>
        <v>0</v>
      </c>
      <c r="AD64">
        <f t="shared" ref="AD64:AD69" si="14">IF(P64="사용자항목2", L64, 0)</f>
        <v>0</v>
      </c>
      <c r="AE64">
        <f t="shared" ref="AE64:AE69" si="15">IF(P64="사용자항목3", L64, 0)</f>
        <v>0</v>
      </c>
      <c r="AF64">
        <f t="shared" ref="AF64:AF69" si="16">IF(P64="사용자항목4", L64, 0)</f>
        <v>0</v>
      </c>
      <c r="AG64">
        <f t="shared" ref="AG64:AG69" si="17">IF(P64="사용자항목5", L64, 0)</f>
        <v>0</v>
      </c>
      <c r="AH64">
        <f t="shared" ref="AH64:AH69" si="18">IF(P64="사용자항목6", L64, 0)</f>
        <v>0</v>
      </c>
      <c r="AI64">
        <f t="shared" ref="AI64:AI69" si="19">IF(P64="사용자항목7", L64, 0)</f>
        <v>0</v>
      </c>
      <c r="AJ64">
        <f t="shared" ref="AJ64:AJ69" si="20">IF(P64="사용자항목8", L64, 0)</f>
        <v>0</v>
      </c>
      <c r="AK64">
        <f t="shared" ref="AK64:AK69" si="21">IF(P64="사용자항목9", L64, 0)</f>
        <v>0</v>
      </c>
    </row>
    <row r="65" spans="1:37" ht="15.75" customHeight="1" x14ac:dyDescent="0.3">
      <c r="A65" s="5" t="s">
        <v>45</v>
      </c>
      <c r="B65" s="5" t="s">
        <v>46</v>
      </c>
      <c r="C65" s="6" t="s">
        <v>47</v>
      </c>
      <c r="D65" s="7">
        <v>1</v>
      </c>
      <c r="E65" s="7"/>
      <c r="F65" s="7"/>
      <c r="G65" s="7"/>
      <c r="H65" s="7"/>
      <c r="I65" s="7"/>
      <c r="J65" s="7"/>
      <c r="K65" s="7"/>
      <c r="L65" s="7"/>
      <c r="M65" s="8"/>
      <c r="O65" t="str">
        <f>""</f>
        <v/>
      </c>
      <c r="P65" s="11" t="s">
        <v>37</v>
      </c>
      <c r="Q65">
        <v>1</v>
      </c>
      <c r="R65">
        <f t="shared" si="2"/>
        <v>0</v>
      </c>
      <c r="S65">
        <f t="shared" si="3"/>
        <v>0</v>
      </c>
      <c r="T65">
        <f t="shared" si="4"/>
        <v>0</v>
      </c>
      <c r="U65">
        <f t="shared" si="5"/>
        <v>0</v>
      </c>
      <c r="V65">
        <f t="shared" si="6"/>
        <v>0</v>
      </c>
      <c r="W65">
        <f t="shared" si="7"/>
        <v>0</v>
      </c>
      <c r="X65">
        <f t="shared" si="8"/>
        <v>0</v>
      </c>
      <c r="Y65">
        <f t="shared" si="9"/>
        <v>0</v>
      </c>
      <c r="Z65">
        <f t="shared" si="10"/>
        <v>0</v>
      </c>
      <c r="AA65">
        <f t="shared" si="11"/>
        <v>0</v>
      </c>
      <c r="AB65">
        <f t="shared" si="12"/>
        <v>0</v>
      </c>
      <c r="AC65">
        <f t="shared" si="13"/>
        <v>0</v>
      </c>
      <c r="AD65">
        <f t="shared" si="14"/>
        <v>0</v>
      </c>
      <c r="AE65">
        <f t="shared" si="15"/>
        <v>0</v>
      </c>
      <c r="AF65">
        <f t="shared" si="16"/>
        <v>0</v>
      </c>
      <c r="AG65">
        <f t="shared" si="17"/>
        <v>0</v>
      </c>
      <c r="AH65">
        <f t="shared" si="18"/>
        <v>0</v>
      </c>
      <c r="AI65">
        <f t="shared" si="19"/>
        <v>0</v>
      </c>
      <c r="AJ65">
        <f t="shared" si="20"/>
        <v>0</v>
      </c>
      <c r="AK65">
        <f t="shared" si="21"/>
        <v>0</v>
      </c>
    </row>
    <row r="66" spans="1:37" ht="15.75" customHeight="1" x14ac:dyDescent="0.3">
      <c r="A66" s="5" t="s">
        <v>144</v>
      </c>
      <c r="B66" s="5" t="s">
        <v>24</v>
      </c>
      <c r="C66" s="6" t="s">
        <v>25</v>
      </c>
      <c r="D66" s="7">
        <v>0.04</v>
      </c>
      <c r="E66" s="7"/>
      <c r="F66" s="7"/>
      <c r="G66" s="7"/>
      <c r="H66" s="7"/>
      <c r="I66" s="7"/>
      <c r="J66" s="7"/>
      <c r="K66" s="7"/>
      <c r="L66" s="7"/>
      <c r="M66" s="8"/>
      <c r="O66" t="str">
        <f>"01"</f>
        <v>01</v>
      </c>
      <c r="P66" s="11" t="s">
        <v>37</v>
      </c>
      <c r="Q66">
        <v>1</v>
      </c>
      <c r="R66">
        <f t="shared" si="2"/>
        <v>0</v>
      </c>
      <c r="S66">
        <f t="shared" si="3"/>
        <v>0</v>
      </c>
      <c r="T66">
        <f t="shared" si="4"/>
        <v>0</v>
      </c>
      <c r="U66">
        <f t="shared" si="5"/>
        <v>0</v>
      </c>
      <c r="V66">
        <f t="shared" si="6"/>
        <v>0</v>
      </c>
      <c r="W66">
        <f t="shared" si="7"/>
        <v>0</v>
      </c>
      <c r="X66">
        <f t="shared" si="8"/>
        <v>0</v>
      </c>
      <c r="Y66">
        <f t="shared" si="9"/>
        <v>0</v>
      </c>
      <c r="Z66">
        <f t="shared" si="10"/>
        <v>0</v>
      </c>
      <c r="AA66">
        <f t="shared" si="11"/>
        <v>0</v>
      </c>
      <c r="AB66">
        <f t="shared" si="12"/>
        <v>0</v>
      </c>
      <c r="AC66">
        <f t="shared" si="13"/>
        <v>0</v>
      </c>
      <c r="AD66">
        <f t="shared" si="14"/>
        <v>0</v>
      </c>
      <c r="AE66">
        <f t="shared" si="15"/>
        <v>0</v>
      </c>
      <c r="AF66">
        <f t="shared" si="16"/>
        <v>0</v>
      </c>
      <c r="AG66">
        <f t="shared" si="17"/>
        <v>0</v>
      </c>
      <c r="AH66">
        <f t="shared" si="18"/>
        <v>0</v>
      </c>
      <c r="AI66">
        <f t="shared" si="19"/>
        <v>0</v>
      </c>
      <c r="AJ66">
        <f t="shared" si="20"/>
        <v>0</v>
      </c>
      <c r="AK66">
        <f t="shared" si="21"/>
        <v>0</v>
      </c>
    </row>
    <row r="67" spans="1:37" ht="15.75" customHeight="1" x14ac:dyDescent="0.3">
      <c r="A67" s="5" t="s">
        <v>68</v>
      </c>
      <c r="B67" s="5" t="s">
        <v>69</v>
      </c>
      <c r="C67" s="6" t="s">
        <v>4</v>
      </c>
      <c r="D67" s="7">
        <v>0.04</v>
      </c>
      <c r="E67" s="7"/>
      <c r="F67" s="7"/>
      <c r="G67" s="7"/>
      <c r="H67" s="7"/>
      <c r="I67" s="7"/>
      <c r="J67" s="7"/>
      <c r="K67" s="7"/>
      <c r="L67" s="7"/>
      <c r="M67" s="8"/>
      <c r="O67" t="str">
        <f>""</f>
        <v/>
      </c>
      <c r="P67" s="11" t="s">
        <v>37</v>
      </c>
      <c r="Q67">
        <v>1</v>
      </c>
      <c r="R67">
        <f t="shared" si="2"/>
        <v>0</v>
      </c>
      <c r="S67">
        <f t="shared" si="3"/>
        <v>0</v>
      </c>
      <c r="T67">
        <f t="shared" si="4"/>
        <v>0</v>
      </c>
      <c r="U67">
        <f t="shared" si="5"/>
        <v>0</v>
      </c>
      <c r="V67">
        <f t="shared" si="6"/>
        <v>0</v>
      </c>
      <c r="W67">
        <f t="shared" si="7"/>
        <v>0</v>
      </c>
      <c r="X67">
        <f t="shared" si="8"/>
        <v>0</v>
      </c>
      <c r="Y67">
        <f t="shared" si="9"/>
        <v>0</v>
      </c>
      <c r="Z67">
        <f t="shared" si="10"/>
        <v>0</v>
      </c>
      <c r="AA67">
        <f t="shared" si="11"/>
        <v>0</v>
      </c>
      <c r="AB67">
        <f t="shared" si="12"/>
        <v>0</v>
      </c>
      <c r="AC67">
        <f t="shared" si="13"/>
        <v>0</v>
      </c>
      <c r="AD67">
        <f t="shared" si="14"/>
        <v>0</v>
      </c>
      <c r="AE67">
        <f t="shared" si="15"/>
        <v>0</v>
      </c>
      <c r="AF67">
        <f t="shared" si="16"/>
        <v>0</v>
      </c>
      <c r="AG67">
        <f t="shared" si="17"/>
        <v>0</v>
      </c>
      <c r="AH67">
        <f t="shared" si="18"/>
        <v>0</v>
      </c>
      <c r="AI67">
        <f t="shared" si="19"/>
        <v>0</v>
      </c>
      <c r="AJ67">
        <f t="shared" si="20"/>
        <v>0</v>
      </c>
      <c r="AK67">
        <f t="shared" si="21"/>
        <v>0</v>
      </c>
    </row>
    <row r="68" spans="1:37" ht="15.75" customHeight="1" x14ac:dyDescent="0.3">
      <c r="A68" s="5" t="s">
        <v>58</v>
      </c>
      <c r="B68" s="5" t="s">
        <v>70</v>
      </c>
      <c r="C68" s="6" t="s">
        <v>15</v>
      </c>
      <c r="D68" s="7">
        <v>10.73</v>
      </c>
      <c r="E68" s="7"/>
      <c r="F68" s="7"/>
      <c r="G68" s="7"/>
      <c r="H68" s="7"/>
      <c r="I68" s="7"/>
      <c r="J68" s="7"/>
      <c r="K68" s="7"/>
      <c r="L68" s="7"/>
      <c r="M68" s="8"/>
      <c r="O68" t="str">
        <f>""</f>
        <v/>
      </c>
      <c r="P68" s="11" t="s">
        <v>37</v>
      </c>
      <c r="Q68">
        <v>1</v>
      </c>
      <c r="R68">
        <f t="shared" si="2"/>
        <v>0</v>
      </c>
      <c r="S68">
        <f t="shared" si="3"/>
        <v>0</v>
      </c>
      <c r="T68">
        <f t="shared" si="4"/>
        <v>0</v>
      </c>
      <c r="U68">
        <f t="shared" si="5"/>
        <v>0</v>
      </c>
      <c r="V68">
        <f t="shared" si="6"/>
        <v>0</v>
      </c>
      <c r="W68">
        <f t="shared" si="7"/>
        <v>0</v>
      </c>
      <c r="X68">
        <f t="shared" si="8"/>
        <v>0</v>
      </c>
      <c r="Y68">
        <f t="shared" si="9"/>
        <v>0</v>
      </c>
      <c r="Z68">
        <f t="shared" si="10"/>
        <v>0</v>
      </c>
      <c r="AA68">
        <f t="shared" si="11"/>
        <v>0</v>
      </c>
      <c r="AB68">
        <f t="shared" si="12"/>
        <v>0</v>
      </c>
      <c r="AC68">
        <f t="shared" si="13"/>
        <v>0</v>
      </c>
      <c r="AD68">
        <f t="shared" si="14"/>
        <v>0</v>
      </c>
      <c r="AE68">
        <f t="shared" si="15"/>
        <v>0</v>
      </c>
      <c r="AF68">
        <f t="shared" si="16"/>
        <v>0</v>
      </c>
      <c r="AG68">
        <f t="shared" si="17"/>
        <v>0</v>
      </c>
      <c r="AH68">
        <f t="shared" si="18"/>
        <v>0</v>
      </c>
      <c r="AI68">
        <f t="shared" si="19"/>
        <v>0</v>
      </c>
      <c r="AJ68">
        <f t="shared" si="20"/>
        <v>0</v>
      </c>
      <c r="AK68">
        <f t="shared" si="21"/>
        <v>0</v>
      </c>
    </row>
    <row r="69" spans="1:37" ht="15.75" customHeight="1" x14ac:dyDescent="0.3">
      <c r="A69" s="5" t="s">
        <v>71</v>
      </c>
      <c r="B69" s="5" t="s">
        <v>72</v>
      </c>
      <c r="C69" s="6" t="s">
        <v>15</v>
      </c>
      <c r="D69" s="7">
        <v>9.8800000000000008</v>
      </c>
      <c r="E69" s="7"/>
      <c r="F69" s="7"/>
      <c r="G69" s="7"/>
      <c r="H69" s="7"/>
      <c r="I69" s="7"/>
      <c r="J69" s="7"/>
      <c r="K69" s="7"/>
      <c r="L69" s="7"/>
      <c r="M69" s="8"/>
      <c r="O69" t="str">
        <f>""</f>
        <v/>
      </c>
      <c r="P69" s="11" t="s">
        <v>37</v>
      </c>
      <c r="Q69">
        <v>1</v>
      </c>
      <c r="R69">
        <f t="shared" si="2"/>
        <v>0</v>
      </c>
      <c r="S69">
        <f t="shared" si="3"/>
        <v>0</v>
      </c>
      <c r="T69">
        <f t="shared" si="4"/>
        <v>0</v>
      </c>
      <c r="U69">
        <f t="shared" si="5"/>
        <v>0</v>
      </c>
      <c r="V69">
        <f t="shared" si="6"/>
        <v>0</v>
      </c>
      <c r="W69">
        <f t="shared" si="7"/>
        <v>0</v>
      </c>
      <c r="X69">
        <f t="shared" si="8"/>
        <v>0</v>
      </c>
      <c r="Y69">
        <f t="shared" si="9"/>
        <v>0</v>
      </c>
      <c r="Z69">
        <f t="shared" si="10"/>
        <v>0</v>
      </c>
      <c r="AA69">
        <f t="shared" si="11"/>
        <v>0</v>
      </c>
      <c r="AB69">
        <f t="shared" si="12"/>
        <v>0</v>
      </c>
      <c r="AC69">
        <f t="shared" si="13"/>
        <v>0</v>
      </c>
      <c r="AD69">
        <f t="shared" si="14"/>
        <v>0</v>
      </c>
      <c r="AE69">
        <f t="shared" si="15"/>
        <v>0</v>
      </c>
      <c r="AF69">
        <f t="shared" si="16"/>
        <v>0</v>
      </c>
      <c r="AG69">
        <f t="shared" si="17"/>
        <v>0</v>
      </c>
      <c r="AH69">
        <f t="shared" si="18"/>
        <v>0</v>
      </c>
      <c r="AI69">
        <f t="shared" si="19"/>
        <v>0</v>
      </c>
      <c r="AJ69">
        <f t="shared" si="20"/>
        <v>0</v>
      </c>
      <c r="AK69">
        <f t="shared" si="21"/>
        <v>0</v>
      </c>
    </row>
    <row r="70" spans="1:37" ht="15.75" customHeight="1" x14ac:dyDescent="0.3">
      <c r="A70" s="9"/>
      <c r="B70" s="9"/>
      <c r="C70" s="10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37" ht="15.75" customHeight="1" x14ac:dyDescent="0.3">
      <c r="A71" s="9"/>
      <c r="B71" s="9"/>
      <c r="C71" s="10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37" ht="15.75" customHeight="1" x14ac:dyDescent="0.3">
      <c r="A72" s="9"/>
      <c r="B72" s="9"/>
      <c r="C72" s="10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37" ht="15.75" customHeight="1" x14ac:dyDescent="0.3">
      <c r="A73" s="9"/>
      <c r="B73" s="9"/>
      <c r="C73" s="10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37" ht="15.75" customHeight="1" x14ac:dyDescent="0.3">
      <c r="A74" s="9"/>
      <c r="B74" s="9"/>
      <c r="C74" s="10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37" ht="15.75" customHeight="1" x14ac:dyDescent="0.3">
      <c r="A75" s="9"/>
      <c r="B75" s="9"/>
      <c r="C75" s="10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37" ht="15.75" customHeight="1" x14ac:dyDescent="0.3">
      <c r="A76" s="9"/>
      <c r="B76" s="9"/>
      <c r="C76" s="10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37" ht="15.75" customHeight="1" x14ac:dyDescent="0.3">
      <c r="A77" s="9"/>
      <c r="B77" s="9"/>
      <c r="C77" s="10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37" ht="15.75" customHeight="1" x14ac:dyDescent="0.3">
      <c r="A78" s="9"/>
      <c r="B78" s="9"/>
      <c r="C78" s="10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37" ht="15.75" customHeight="1" x14ac:dyDescent="0.3">
      <c r="A79" s="9"/>
      <c r="B79" s="9"/>
      <c r="C79" s="10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37" ht="15.75" customHeight="1" x14ac:dyDescent="0.3">
      <c r="A80" s="9"/>
      <c r="B80" s="9"/>
      <c r="C80" s="10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38" ht="15.75" customHeight="1" x14ac:dyDescent="0.3">
      <c r="A81" s="9"/>
      <c r="B81" s="9"/>
      <c r="C81" s="10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38" ht="15.75" customHeight="1" x14ac:dyDescent="0.3">
      <c r="A82" s="9"/>
      <c r="B82" s="9"/>
      <c r="C82" s="10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38" ht="15.75" customHeight="1" x14ac:dyDescent="0.3">
      <c r="A83" s="9"/>
      <c r="B83" s="9"/>
      <c r="C83" s="10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38" ht="15.75" customHeight="1" x14ac:dyDescent="0.3">
      <c r="A84" s="9"/>
      <c r="B84" s="9"/>
      <c r="C84" s="10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38" ht="15.75" customHeight="1" x14ac:dyDescent="0.3">
      <c r="A85" s="9"/>
      <c r="B85" s="9"/>
      <c r="C85" s="10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38" ht="15.75" customHeight="1" x14ac:dyDescent="0.3">
      <c r="A86" s="9"/>
      <c r="B86" s="9"/>
      <c r="C86" s="10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38" ht="15.75" customHeight="1" x14ac:dyDescent="0.3">
      <c r="A87" s="9"/>
      <c r="B87" s="9"/>
      <c r="C87" s="10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38" ht="15.75" customHeight="1" x14ac:dyDescent="0.3">
      <c r="A88" s="9"/>
      <c r="B88" s="9"/>
      <c r="C88" s="10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38" ht="15.75" customHeight="1" x14ac:dyDescent="0.3">
      <c r="A89" s="9"/>
      <c r="B89" s="9"/>
      <c r="C89" s="10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38" ht="15.75" customHeight="1" x14ac:dyDescent="0.3">
      <c r="A90" s="9"/>
      <c r="B90" s="9"/>
      <c r="C90" s="10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38" ht="15.75" customHeight="1" x14ac:dyDescent="0.3">
      <c r="A91" s="17" t="s">
        <v>38</v>
      </c>
      <c r="B91" s="13"/>
      <c r="C91" s="18"/>
      <c r="D91" s="15"/>
      <c r="E91" s="15"/>
      <c r="F91" s="15">
        <f>SUM(F64:F90)</f>
        <v>0</v>
      </c>
      <c r="G91" s="15"/>
      <c r="H91" s="15">
        <f>SUM(H64:H90)</f>
        <v>0</v>
      </c>
      <c r="I91" s="15"/>
      <c r="J91" s="15">
        <f>SUM(J64:J90)</f>
        <v>0</v>
      </c>
      <c r="K91" s="15"/>
      <c r="L91" s="15">
        <f>F91+H91+J91</f>
        <v>0</v>
      </c>
      <c r="M91" s="15"/>
      <c r="R91">
        <f t="shared" ref="R91:AL91" si="22">ROUNDDOWN(SUM(R64:R68), 0)</f>
        <v>0</v>
      </c>
      <c r="S91">
        <f t="shared" si="22"/>
        <v>0</v>
      </c>
      <c r="T91">
        <f t="shared" si="22"/>
        <v>0</v>
      </c>
      <c r="U91">
        <f t="shared" si="22"/>
        <v>0</v>
      </c>
      <c r="V91">
        <f t="shared" si="22"/>
        <v>0</v>
      </c>
      <c r="W91">
        <f t="shared" si="22"/>
        <v>0</v>
      </c>
      <c r="X91">
        <f t="shared" si="22"/>
        <v>0</v>
      </c>
      <c r="Y91">
        <f t="shared" si="22"/>
        <v>0</v>
      </c>
      <c r="Z91">
        <f t="shared" si="22"/>
        <v>0</v>
      </c>
      <c r="AA91">
        <f t="shared" si="22"/>
        <v>0</v>
      </c>
      <c r="AB91">
        <f t="shared" si="22"/>
        <v>0</v>
      </c>
      <c r="AC91">
        <f t="shared" si="22"/>
        <v>0</v>
      </c>
      <c r="AD91">
        <f t="shared" si="22"/>
        <v>0</v>
      </c>
      <c r="AE91">
        <f t="shared" si="22"/>
        <v>0</v>
      </c>
      <c r="AF91">
        <f t="shared" si="22"/>
        <v>0</v>
      </c>
      <c r="AG91">
        <f t="shared" si="22"/>
        <v>0</v>
      </c>
      <c r="AH91">
        <f t="shared" si="22"/>
        <v>0</v>
      </c>
      <c r="AI91">
        <f t="shared" si="22"/>
        <v>0</v>
      </c>
      <c r="AJ91">
        <f t="shared" si="22"/>
        <v>0</v>
      </c>
      <c r="AK91">
        <f t="shared" si="22"/>
        <v>0</v>
      </c>
      <c r="AL91">
        <f t="shared" si="22"/>
        <v>0</v>
      </c>
    </row>
    <row r="92" spans="1:38" ht="15.75" customHeight="1" x14ac:dyDescent="0.3">
      <c r="A92" s="29" t="s">
        <v>145</v>
      </c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</row>
    <row r="93" spans="1:38" ht="15.75" customHeight="1" x14ac:dyDescent="0.3">
      <c r="A93" s="5" t="s">
        <v>146</v>
      </c>
      <c r="B93" s="5" t="s">
        <v>20</v>
      </c>
      <c r="C93" s="6" t="s">
        <v>10</v>
      </c>
      <c r="D93" s="7">
        <v>48.07</v>
      </c>
      <c r="E93" s="7"/>
      <c r="F93" s="7"/>
      <c r="G93" s="7"/>
      <c r="H93" s="7"/>
      <c r="I93" s="7"/>
      <c r="J93" s="7"/>
      <c r="K93" s="7"/>
      <c r="L93" s="7"/>
      <c r="M93" s="8"/>
      <c r="O93" t="str">
        <f>"01"</f>
        <v>01</v>
      </c>
      <c r="P93" s="11" t="s">
        <v>37</v>
      </c>
      <c r="Q93">
        <v>1</v>
      </c>
      <c r="R93">
        <f t="shared" ref="R93:R104" si="23">IF(P93="기계경비", J93, 0)</f>
        <v>0</v>
      </c>
      <c r="S93">
        <f t="shared" ref="S93:S104" si="24">IF(P93="운반비", J93, 0)</f>
        <v>0</v>
      </c>
      <c r="T93">
        <f t="shared" ref="T93:T104" si="25">IF(P93="작업부산물", F93, 0)</f>
        <v>0</v>
      </c>
      <c r="U93">
        <f t="shared" ref="U93:U104" si="26">IF(P93="관급", F93, 0)</f>
        <v>0</v>
      </c>
      <c r="V93">
        <f t="shared" ref="V93:V104" si="27">IF(P93="외주비", J93, 0)</f>
        <v>0</v>
      </c>
      <c r="W93">
        <f t="shared" ref="W93:W104" si="28">IF(P93="장비비", J93, 0)</f>
        <v>0</v>
      </c>
      <c r="X93">
        <f t="shared" ref="X93:X104" si="29">IF(P93="폐기물처리비", J93, 0)</f>
        <v>0</v>
      </c>
      <c r="Y93">
        <f t="shared" ref="Y93:Y104" si="30">IF(P93="가설비", J93, 0)</f>
        <v>0</v>
      </c>
      <c r="Z93">
        <f t="shared" ref="Z93:Z104" si="31">IF(P93="잡비제외분", F93, 0)</f>
        <v>0</v>
      </c>
      <c r="AA93">
        <f t="shared" ref="AA93:AA104" si="32">IF(P93="사급자재대", L93, 0)</f>
        <v>0</v>
      </c>
      <c r="AB93">
        <f t="shared" ref="AB93:AB104" si="33">IF(P93="관급자재대", L93, 0)</f>
        <v>0</v>
      </c>
      <c r="AC93">
        <f t="shared" ref="AC93:AC104" si="34">IF(P93="사용자항목1", L93, 0)</f>
        <v>0</v>
      </c>
      <c r="AD93">
        <f t="shared" ref="AD93:AD104" si="35">IF(P93="사용자항목2", L93, 0)</f>
        <v>0</v>
      </c>
      <c r="AE93">
        <f t="shared" ref="AE93:AE104" si="36">IF(P93="사용자항목3", L93, 0)</f>
        <v>0</v>
      </c>
      <c r="AF93">
        <f t="shared" ref="AF93:AF104" si="37">IF(P93="사용자항목4", L93, 0)</f>
        <v>0</v>
      </c>
      <c r="AG93">
        <f t="shared" ref="AG93:AG104" si="38">IF(P93="사용자항목5", L93, 0)</f>
        <v>0</v>
      </c>
      <c r="AH93">
        <f t="shared" ref="AH93:AH104" si="39">IF(P93="사용자항목6", L93, 0)</f>
        <v>0</v>
      </c>
      <c r="AI93">
        <f t="shared" ref="AI93:AI104" si="40">IF(P93="사용자항목7", L93, 0)</f>
        <v>0</v>
      </c>
      <c r="AJ93">
        <f t="shared" ref="AJ93:AJ104" si="41">IF(P93="사용자항목8", L93, 0)</f>
        <v>0</v>
      </c>
      <c r="AK93">
        <f t="shared" ref="AK93:AK104" si="42">IF(P93="사용자항목9", L93, 0)</f>
        <v>0</v>
      </c>
    </row>
    <row r="94" spans="1:38" ht="15.75" customHeight="1" x14ac:dyDescent="0.3">
      <c r="A94" s="5" t="s">
        <v>21</v>
      </c>
      <c r="B94" s="5" t="s">
        <v>22</v>
      </c>
      <c r="C94" s="6" t="s">
        <v>1</v>
      </c>
      <c r="D94" s="7">
        <v>16.8</v>
      </c>
      <c r="E94" s="7"/>
      <c r="F94" s="7"/>
      <c r="G94" s="7"/>
      <c r="H94" s="7"/>
      <c r="I94" s="7"/>
      <c r="J94" s="7"/>
      <c r="K94" s="7"/>
      <c r="L94" s="7"/>
      <c r="M94" s="7"/>
      <c r="O94" t="str">
        <f>"01"</f>
        <v>01</v>
      </c>
      <c r="P94" s="11" t="s">
        <v>37</v>
      </c>
      <c r="Q94">
        <v>1</v>
      </c>
      <c r="R94">
        <f t="shared" si="23"/>
        <v>0</v>
      </c>
      <c r="S94">
        <f t="shared" si="24"/>
        <v>0</v>
      </c>
      <c r="T94">
        <f t="shared" si="25"/>
        <v>0</v>
      </c>
      <c r="U94">
        <f t="shared" si="26"/>
        <v>0</v>
      </c>
      <c r="V94">
        <f t="shared" si="27"/>
        <v>0</v>
      </c>
      <c r="W94">
        <f t="shared" si="28"/>
        <v>0</v>
      </c>
      <c r="X94">
        <f t="shared" si="29"/>
        <v>0</v>
      </c>
      <c r="Y94">
        <f t="shared" si="30"/>
        <v>0</v>
      </c>
      <c r="Z94">
        <f t="shared" si="31"/>
        <v>0</v>
      </c>
      <c r="AA94">
        <f t="shared" si="32"/>
        <v>0</v>
      </c>
      <c r="AB94">
        <f t="shared" si="33"/>
        <v>0</v>
      </c>
      <c r="AC94">
        <f t="shared" si="34"/>
        <v>0</v>
      </c>
      <c r="AD94">
        <f t="shared" si="35"/>
        <v>0</v>
      </c>
      <c r="AE94">
        <f t="shared" si="36"/>
        <v>0</v>
      </c>
      <c r="AF94">
        <f t="shared" si="37"/>
        <v>0</v>
      </c>
      <c r="AG94">
        <f t="shared" si="38"/>
        <v>0</v>
      </c>
      <c r="AH94">
        <f t="shared" si="39"/>
        <v>0</v>
      </c>
      <c r="AI94">
        <f t="shared" si="40"/>
        <v>0</v>
      </c>
      <c r="AJ94">
        <f t="shared" si="41"/>
        <v>0</v>
      </c>
      <c r="AK94">
        <f t="shared" si="42"/>
        <v>0</v>
      </c>
    </row>
    <row r="95" spans="1:38" ht="15.75" customHeight="1" x14ac:dyDescent="0.3">
      <c r="A95" s="5" t="s">
        <v>73</v>
      </c>
      <c r="B95" s="5" t="s">
        <v>74</v>
      </c>
      <c r="C95" s="6" t="s">
        <v>61</v>
      </c>
      <c r="D95" s="7">
        <v>16</v>
      </c>
      <c r="E95" s="7"/>
      <c r="F95" s="7"/>
      <c r="G95" s="7"/>
      <c r="H95" s="7"/>
      <c r="I95" s="7"/>
      <c r="J95" s="7"/>
      <c r="K95" s="7"/>
      <c r="L95" s="7"/>
      <c r="M95" s="8"/>
      <c r="O95" t="str">
        <f>""</f>
        <v/>
      </c>
      <c r="P95" s="11" t="s">
        <v>37</v>
      </c>
      <c r="Q95">
        <v>1</v>
      </c>
      <c r="R95">
        <f t="shared" si="23"/>
        <v>0</v>
      </c>
      <c r="S95">
        <f t="shared" si="24"/>
        <v>0</v>
      </c>
      <c r="T95">
        <f t="shared" si="25"/>
        <v>0</v>
      </c>
      <c r="U95">
        <f t="shared" si="26"/>
        <v>0</v>
      </c>
      <c r="V95">
        <f t="shared" si="27"/>
        <v>0</v>
      </c>
      <c r="W95">
        <f t="shared" si="28"/>
        <v>0</v>
      </c>
      <c r="X95">
        <f t="shared" si="29"/>
        <v>0</v>
      </c>
      <c r="Y95">
        <f t="shared" si="30"/>
        <v>0</v>
      </c>
      <c r="Z95">
        <f t="shared" si="31"/>
        <v>0</v>
      </c>
      <c r="AA95">
        <f t="shared" si="32"/>
        <v>0</v>
      </c>
      <c r="AB95">
        <f t="shared" si="33"/>
        <v>0</v>
      </c>
      <c r="AC95">
        <f t="shared" si="34"/>
        <v>0</v>
      </c>
      <c r="AD95">
        <f t="shared" si="35"/>
        <v>0</v>
      </c>
      <c r="AE95">
        <f t="shared" si="36"/>
        <v>0</v>
      </c>
      <c r="AF95">
        <f t="shared" si="37"/>
        <v>0</v>
      </c>
      <c r="AG95">
        <f t="shared" si="38"/>
        <v>0</v>
      </c>
      <c r="AH95">
        <f t="shared" si="39"/>
        <v>0</v>
      </c>
      <c r="AI95">
        <f t="shared" si="40"/>
        <v>0</v>
      </c>
      <c r="AJ95">
        <f t="shared" si="41"/>
        <v>0</v>
      </c>
      <c r="AK95">
        <f t="shared" si="42"/>
        <v>0</v>
      </c>
    </row>
    <row r="96" spans="1:38" ht="15.75" customHeight="1" x14ac:dyDescent="0.3">
      <c r="A96" s="5" t="s">
        <v>17</v>
      </c>
      <c r="B96" s="5" t="s">
        <v>19</v>
      </c>
      <c r="C96" s="6" t="s">
        <v>1</v>
      </c>
      <c r="D96" s="7">
        <v>30.4</v>
      </c>
      <c r="E96" s="7"/>
      <c r="F96" s="7"/>
      <c r="G96" s="7"/>
      <c r="H96" s="7"/>
      <c r="I96" s="7"/>
      <c r="J96" s="7"/>
      <c r="K96" s="7"/>
      <c r="L96" s="7"/>
      <c r="M96" s="7"/>
      <c r="O96" t="str">
        <f>"01"</f>
        <v>01</v>
      </c>
      <c r="P96" s="11" t="s">
        <v>37</v>
      </c>
      <c r="Q96">
        <v>1</v>
      </c>
      <c r="R96">
        <f t="shared" si="23"/>
        <v>0</v>
      </c>
      <c r="S96">
        <f t="shared" si="24"/>
        <v>0</v>
      </c>
      <c r="T96">
        <f t="shared" si="25"/>
        <v>0</v>
      </c>
      <c r="U96">
        <f t="shared" si="26"/>
        <v>0</v>
      </c>
      <c r="V96">
        <f t="shared" si="27"/>
        <v>0</v>
      </c>
      <c r="W96">
        <f t="shared" si="28"/>
        <v>0</v>
      </c>
      <c r="X96">
        <f t="shared" si="29"/>
        <v>0</v>
      </c>
      <c r="Y96">
        <f t="shared" si="30"/>
        <v>0</v>
      </c>
      <c r="Z96">
        <f t="shared" si="31"/>
        <v>0</v>
      </c>
      <c r="AA96">
        <f t="shared" si="32"/>
        <v>0</v>
      </c>
      <c r="AB96">
        <f t="shared" si="33"/>
        <v>0</v>
      </c>
      <c r="AC96">
        <f t="shared" si="34"/>
        <v>0</v>
      </c>
      <c r="AD96">
        <f t="shared" si="35"/>
        <v>0</v>
      </c>
      <c r="AE96">
        <f t="shared" si="36"/>
        <v>0</v>
      </c>
      <c r="AF96">
        <f t="shared" si="37"/>
        <v>0</v>
      </c>
      <c r="AG96">
        <f t="shared" si="38"/>
        <v>0</v>
      </c>
      <c r="AH96">
        <f t="shared" si="39"/>
        <v>0</v>
      </c>
      <c r="AI96">
        <f t="shared" si="40"/>
        <v>0</v>
      </c>
      <c r="AJ96">
        <f t="shared" si="41"/>
        <v>0</v>
      </c>
      <c r="AK96">
        <f t="shared" si="42"/>
        <v>0</v>
      </c>
    </row>
    <row r="97" spans="1:37" ht="15.75" customHeight="1" x14ac:dyDescent="0.3">
      <c r="A97" s="5" t="s">
        <v>17</v>
      </c>
      <c r="B97" s="5" t="s">
        <v>18</v>
      </c>
      <c r="C97" s="6" t="s">
        <v>1</v>
      </c>
      <c r="D97" s="7">
        <v>157.5</v>
      </c>
      <c r="E97" s="7"/>
      <c r="F97" s="7"/>
      <c r="G97" s="7"/>
      <c r="H97" s="7"/>
      <c r="I97" s="7"/>
      <c r="J97" s="7"/>
      <c r="K97" s="7"/>
      <c r="L97" s="7"/>
      <c r="M97" s="7"/>
      <c r="O97" t="str">
        <f>"01"</f>
        <v>01</v>
      </c>
      <c r="P97" s="11" t="s">
        <v>37</v>
      </c>
      <c r="Q97">
        <v>1</v>
      </c>
      <c r="R97">
        <f t="shared" si="23"/>
        <v>0</v>
      </c>
      <c r="S97">
        <f t="shared" si="24"/>
        <v>0</v>
      </c>
      <c r="T97">
        <f t="shared" si="25"/>
        <v>0</v>
      </c>
      <c r="U97">
        <f t="shared" si="26"/>
        <v>0</v>
      </c>
      <c r="V97">
        <f t="shared" si="27"/>
        <v>0</v>
      </c>
      <c r="W97">
        <f t="shared" si="28"/>
        <v>0</v>
      </c>
      <c r="X97">
        <f t="shared" si="29"/>
        <v>0</v>
      </c>
      <c r="Y97">
        <f t="shared" si="30"/>
        <v>0</v>
      </c>
      <c r="Z97">
        <f t="shared" si="31"/>
        <v>0</v>
      </c>
      <c r="AA97">
        <f t="shared" si="32"/>
        <v>0</v>
      </c>
      <c r="AB97">
        <f t="shared" si="33"/>
        <v>0</v>
      </c>
      <c r="AC97">
        <f t="shared" si="34"/>
        <v>0</v>
      </c>
      <c r="AD97">
        <f t="shared" si="35"/>
        <v>0</v>
      </c>
      <c r="AE97">
        <f t="shared" si="36"/>
        <v>0</v>
      </c>
      <c r="AF97">
        <f t="shared" si="37"/>
        <v>0</v>
      </c>
      <c r="AG97">
        <f t="shared" si="38"/>
        <v>0</v>
      </c>
      <c r="AH97">
        <f t="shared" si="39"/>
        <v>0</v>
      </c>
      <c r="AI97">
        <f t="shared" si="40"/>
        <v>0</v>
      </c>
      <c r="AJ97">
        <f t="shared" si="41"/>
        <v>0</v>
      </c>
      <c r="AK97">
        <f t="shared" si="42"/>
        <v>0</v>
      </c>
    </row>
    <row r="98" spans="1:37" ht="15.75" customHeight="1" x14ac:dyDescent="0.3">
      <c r="A98" s="5" t="s">
        <v>75</v>
      </c>
      <c r="B98" s="5" t="s">
        <v>170</v>
      </c>
      <c r="C98" s="6" t="s">
        <v>4</v>
      </c>
      <c r="D98" s="7">
        <v>2.65</v>
      </c>
      <c r="E98" s="7"/>
      <c r="F98" s="7"/>
      <c r="G98" s="7"/>
      <c r="H98" s="7"/>
      <c r="I98" s="7"/>
      <c r="J98" s="7"/>
      <c r="K98" s="7"/>
      <c r="L98" s="7"/>
      <c r="M98" s="8"/>
      <c r="O98" t="str">
        <f>""</f>
        <v/>
      </c>
      <c r="P98" s="11" t="s">
        <v>37</v>
      </c>
      <c r="Q98">
        <v>1</v>
      </c>
      <c r="R98">
        <f t="shared" si="23"/>
        <v>0</v>
      </c>
      <c r="S98">
        <f t="shared" si="24"/>
        <v>0</v>
      </c>
      <c r="T98">
        <f t="shared" si="25"/>
        <v>0</v>
      </c>
      <c r="U98">
        <f t="shared" si="26"/>
        <v>0</v>
      </c>
      <c r="V98">
        <f t="shared" si="27"/>
        <v>0</v>
      </c>
      <c r="W98">
        <f t="shared" si="28"/>
        <v>0</v>
      </c>
      <c r="X98">
        <f t="shared" si="29"/>
        <v>0</v>
      </c>
      <c r="Y98">
        <f t="shared" si="30"/>
        <v>0</v>
      </c>
      <c r="Z98">
        <f t="shared" si="31"/>
        <v>0</v>
      </c>
      <c r="AA98">
        <f t="shared" si="32"/>
        <v>0</v>
      </c>
      <c r="AB98">
        <f t="shared" si="33"/>
        <v>0</v>
      </c>
      <c r="AC98">
        <f t="shared" si="34"/>
        <v>0</v>
      </c>
      <c r="AD98">
        <f t="shared" si="35"/>
        <v>0</v>
      </c>
      <c r="AE98">
        <f t="shared" si="36"/>
        <v>0</v>
      </c>
      <c r="AF98">
        <f t="shared" si="37"/>
        <v>0</v>
      </c>
      <c r="AG98">
        <f t="shared" si="38"/>
        <v>0</v>
      </c>
      <c r="AH98">
        <f t="shared" si="39"/>
        <v>0</v>
      </c>
      <c r="AI98">
        <f t="shared" si="40"/>
        <v>0</v>
      </c>
      <c r="AJ98">
        <f t="shared" si="41"/>
        <v>0</v>
      </c>
      <c r="AK98">
        <f t="shared" si="42"/>
        <v>0</v>
      </c>
    </row>
    <row r="99" spans="1:37" ht="15.75" customHeight="1" x14ac:dyDescent="0.3">
      <c r="A99" s="5" t="s">
        <v>76</v>
      </c>
      <c r="B99" s="5" t="s">
        <v>77</v>
      </c>
      <c r="C99" s="6" t="s">
        <v>8</v>
      </c>
      <c r="D99" s="7">
        <v>16.86</v>
      </c>
      <c r="E99" s="7"/>
      <c r="F99" s="7"/>
      <c r="G99" s="7"/>
      <c r="H99" s="7"/>
      <c r="I99" s="7"/>
      <c r="J99" s="7"/>
      <c r="K99" s="7"/>
      <c r="L99" s="7"/>
      <c r="M99" s="8"/>
      <c r="O99" t="str">
        <f>""</f>
        <v/>
      </c>
      <c r="P99" s="11" t="s">
        <v>37</v>
      </c>
      <c r="Q99">
        <v>1</v>
      </c>
      <c r="R99">
        <f t="shared" si="23"/>
        <v>0</v>
      </c>
      <c r="S99">
        <f t="shared" si="24"/>
        <v>0</v>
      </c>
      <c r="T99">
        <f t="shared" si="25"/>
        <v>0</v>
      </c>
      <c r="U99">
        <f t="shared" si="26"/>
        <v>0</v>
      </c>
      <c r="V99">
        <f t="shared" si="27"/>
        <v>0</v>
      </c>
      <c r="W99">
        <f t="shared" si="28"/>
        <v>0</v>
      </c>
      <c r="X99">
        <f t="shared" si="29"/>
        <v>0</v>
      </c>
      <c r="Y99">
        <f t="shared" si="30"/>
        <v>0</v>
      </c>
      <c r="Z99">
        <f t="shared" si="31"/>
        <v>0</v>
      </c>
      <c r="AA99">
        <f t="shared" si="32"/>
        <v>0</v>
      </c>
      <c r="AB99">
        <f t="shared" si="33"/>
        <v>0</v>
      </c>
      <c r="AC99">
        <f t="shared" si="34"/>
        <v>0</v>
      </c>
      <c r="AD99">
        <f t="shared" si="35"/>
        <v>0</v>
      </c>
      <c r="AE99">
        <f t="shared" si="36"/>
        <v>0</v>
      </c>
      <c r="AF99">
        <f t="shared" si="37"/>
        <v>0</v>
      </c>
      <c r="AG99">
        <f t="shared" si="38"/>
        <v>0</v>
      </c>
      <c r="AH99">
        <f t="shared" si="39"/>
        <v>0</v>
      </c>
      <c r="AI99">
        <f t="shared" si="40"/>
        <v>0</v>
      </c>
      <c r="AJ99">
        <f t="shared" si="41"/>
        <v>0</v>
      </c>
      <c r="AK99">
        <f t="shared" si="42"/>
        <v>0</v>
      </c>
    </row>
    <row r="100" spans="1:37" ht="15.75" customHeight="1" x14ac:dyDescent="0.3">
      <c r="A100" s="5" t="s">
        <v>14</v>
      </c>
      <c r="B100" s="9"/>
      <c r="C100" s="6" t="s">
        <v>8</v>
      </c>
      <c r="D100" s="7">
        <v>16.86</v>
      </c>
      <c r="E100" s="7"/>
      <c r="F100" s="7"/>
      <c r="G100" s="7"/>
      <c r="H100" s="7"/>
      <c r="I100" s="7"/>
      <c r="J100" s="7"/>
      <c r="K100" s="7"/>
      <c r="L100" s="7"/>
      <c r="M100" s="7"/>
      <c r="O100" t="str">
        <f>"01"</f>
        <v>01</v>
      </c>
      <c r="P100" s="11" t="s">
        <v>37</v>
      </c>
      <c r="Q100">
        <v>1</v>
      </c>
      <c r="R100">
        <f t="shared" si="23"/>
        <v>0</v>
      </c>
      <c r="S100">
        <f t="shared" si="24"/>
        <v>0</v>
      </c>
      <c r="T100">
        <f t="shared" si="25"/>
        <v>0</v>
      </c>
      <c r="U100">
        <f t="shared" si="26"/>
        <v>0</v>
      </c>
      <c r="V100">
        <f t="shared" si="27"/>
        <v>0</v>
      </c>
      <c r="W100">
        <f t="shared" si="28"/>
        <v>0</v>
      </c>
      <c r="X100">
        <f t="shared" si="29"/>
        <v>0</v>
      </c>
      <c r="Y100">
        <f t="shared" si="30"/>
        <v>0</v>
      </c>
      <c r="Z100">
        <f t="shared" si="31"/>
        <v>0</v>
      </c>
      <c r="AA100">
        <f t="shared" si="32"/>
        <v>0</v>
      </c>
      <c r="AB100">
        <f t="shared" si="33"/>
        <v>0</v>
      </c>
      <c r="AC100">
        <f t="shared" si="34"/>
        <v>0</v>
      </c>
      <c r="AD100">
        <f t="shared" si="35"/>
        <v>0</v>
      </c>
      <c r="AE100">
        <f t="shared" si="36"/>
        <v>0</v>
      </c>
      <c r="AF100">
        <f t="shared" si="37"/>
        <v>0</v>
      </c>
      <c r="AG100">
        <f t="shared" si="38"/>
        <v>0</v>
      </c>
      <c r="AH100">
        <f t="shared" si="39"/>
        <v>0</v>
      </c>
      <c r="AI100">
        <f t="shared" si="40"/>
        <v>0</v>
      </c>
      <c r="AJ100">
        <f t="shared" si="41"/>
        <v>0</v>
      </c>
      <c r="AK100">
        <f t="shared" si="42"/>
        <v>0</v>
      </c>
    </row>
    <row r="101" spans="1:37" ht="15.75" customHeight="1" x14ac:dyDescent="0.3">
      <c r="A101" s="5" t="s">
        <v>78</v>
      </c>
      <c r="B101" s="5" t="s">
        <v>79</v>
      </c>
      <c r="C101" s="6" t="s">
        <v>8</v>
      </c>
      <c r="D101" s="7">
        <v>17.399999999999999</v>
      </c>
      <c r="E101" s="7"/>
      <c r="F101" s="7"/>
      <c r="G101" s="7"/>
      <c r="H101" s="7"/>
      <c r="I101" s="7"/>
      <c r="J101" s="7"/>
      <c r="K101" s="7"/>
      <c r="L101" s="7"/>
      <c r="M101" s="8"/>
      <c r="O101" t="str">
        <f>""</f>
        <v/>
      </c>
      <c r="P101" s="11" t="s">
        <v>37</v>
      </c>
      <c r="Q101">
        <v>1</v>
      </c>
      <c r="R101">
        <f t="shared" si="23"/>
        <v>0</v>
      </c>
      <c r="S101">
        <f t="shared" si="24"/>
        <v>0</v>
      </c>
      <c r="T101">
        <f t="shared" si="25"/>
        <v>0</v>
      </c>
      <c r="U101">
        <f t="shared" si="26"/>
        <v>0</v>
      </c>
      <c r="V101">
        <f t="shared" si="27"/>
        <v>0</v>
      </c>
      <c r="W101">
        <f t="shared" si="28"/>
        <v>0</v>
      </c>
      <c r="X101">
        <f t="shared" si="29"/>
        <v>0</v>
      </c>
      <c r="Y101">
        <f t="shared" si="30"/>
        <v>0</v>
      </c>
      <c r="Z101">
        <f t="shared" si="31"/>
        <v>0</v>
      </c>
      <c r="AA101">
        <f t="shared" si="32"/>
        <v>0</v>
      </c>
      <c r="AB101">
        <f t="shared" si="33"/>
        <v>0</v>
      </c>
      <c r="AC101">
        <f t="shared" si="34"/>
        <v>0</v>
      </c>
      <c r="AD101">
        <f t="shared" si="35"/>
        <v>0</v>
      </c>
      <c r="AE101">
        <f t="shared" si="36"/>
        <v>0</v>
      </c>
      <c r="AF101">
        <f t="shared" si="37"/>
        <v>0</v>
      </c>
      <c r="AG101">
        <f t="shared" si="38"/>
        <v>0</v>
      </c>
      <c r="AH101">
        <f t="shared" si="39"/>
        <v>0</v>
      </c>
      <c r="AI101">
        <f t="shared" si="40"/>
        <v>0</v>
      </c>
      <c r="AJ101">
        <f t="shared" si="41"/>
        <v>0</v>
      </c>
      <c r="AK101">
        <f t="shared" si="42"/>
        <v>0</v>
      </c>
    </row>
    <row r="102" spans="1:37" ht="15.75" customHeight="1" x14ac:dyDescent="0.3">
      <c r="A102" s="5" t="s">
        <v>80</v>
      </c>
      <c r="B102" s="5" t="s">
        <v>81</v>
      </c>
      <c r="C102" s="6" t="s">
        <v>7</v>
      </c>
      <c r="D102" s="7">
        <v>11</v>
      </c>
      <c r="E102" s="7"/>
      <c r="F102" s="7"/>
      <c r="G102" s="7"/>
      <c r="H102" s="7"/>
      <c r="I102" s="7"/>
      <c r="J102" s="7"/>
      <c r="K102" s="7"/>
      <c r="L102" s="7"/>
      <c r="M102" s="8"/>
      <c r="O102" t="str">
        <f>""</f>
        <v/>
      </c>
      <c r="P102" s="11" t="s">
        <v>37</v>
      </c>
      <c r="Q102">
        <v>1</v>
      </c>
      <c r="R102">
        <f t="shared" si="23"/>
        <v>0</v>
      </c>
      <c r="S102">
        <f t="shared" si="24"/>
        <v>0</v>
      </c>
      <c r="T102">
        <f t="shared" si="25"/>
        <v>0</v>
      </c>
      <c r="U102">
        <f t="shared" si="26"/>
        <v>0</v>
      </c>
      <c r="V102">
        <f t="shared" si="27"/>
        <v>0</v>
      </c>
      <c r="W102">
        <f t="shared" si="28"/>
        <v>0</v>
      </c>
      <c r="X102">
        <f t="shared" si="29"/>
        <v>0</v>
      </c>
      <c r="Y102">
        <f t="shared" si="30"/>
        <v>0</v>
      </c>
      <c r="Z102">
        <f t="shared" si="31"/>
        <v>0</v>
      </c>
      <c r="AA102">
        <f t="shared" si="32"/>
        <v>0</v>
      </c>
      <c r="AB102">
        <f t="shared" si="33"/>
        <v>0</v>
      </c>
      <c r="AC102">
        <f t="shared" si="34"/>
        <v>0</v>
      </c>
      <c r="AD102">
        <f t="shared" si="35"/>
        <v>0</v>
      </c>
      <c r="AE102">
        <f t="shared" si="36"/>
        <v>0</v>
      </c>
      <c r="AF102">
        <f t="shared" si="37"/>
        <v>0</v>
      </c>
      <c r="AG102">
        <f t="shared" si="38"/>
        <v>0</v>
      </c>
      <c r="AH102">
        <f t="shared" si="39"/>
        <v>0</v>
      </c>
      <c r="AI102">
        <f t="shared" si="40"/>
        <v>0</v>
      </c>
      <c r="AJ102">
        <f t="shared" si="41"/>
        <v>0</v>
      </c>
      <c r="AK102">
        <f t="shared" si="42"/>
        <v>0</v>
      </c>
    </row>
    <row r="103" spans="1:37" ht="15.75" customHeight="1" x14ac:dyDescent="0.3">
      <c r="A103" s="5" t="s">
        <v>80</v>
      </c>
      <c r="B103" s="5" t="s">
        <v>82</v>
      </c>
      <c r="C103" s="6" t="s">
        <v>7</v>
      </c>
      <c r="D103" s="7">
        <v>11</v>
      </c>
      <c r="E103" s="7"/>
      <c r="F103" s="7"/>
      <c r="G103" s="7"/>
      <c r="H103" s="7"/>
      <c r="I103" s="7"/>
      <c r="J103" s="7"/>
      <c r="K103" s="7"/>
      <c r="L103" s="7"/>
      <c r="M103" s="8"/>
      <c r="O103" t="str">
        <f>""</f>
        <v/>
      </c>
      <c r="P103" s="11" t="s">
        <v>37</v>
      </c>
      <c r="Q103">
        <v>1</v>
      </c>
      <c r="R103">
        <f t="shared" si="23"/>
        <v>0</v>
      </c>
      <c r="S103">
        <f t="shared" si="24"/>
        <v>0</v>
      </c>
      <c r="T103">
        <f t="shared" si="25"/>
        <v>0</v>
      </c>
      <c r="U103">
        <f t="shared" si="26"/>
        <v>0</v>
      </c>
      <c r="V103">
        <f t="shared" si="27"/>
        <v>0</v>
      </c>
      <c r="W103">
        <f t="shared" si="28"/>
        <v>0</v>
      </c>
      <c r="X103">
        <f t="shared" si="29"/>
        <v>0</v>
      </c>
      <c r="Y103">
        <f t="shared" si="30"/>
        <v>0</v>
      </c>
      <c r="Z103">
        <f t="shared" si="31"/>
        <v>0</v>
      </c>
      <c r="AA103">
        <f t="shared" si="32"/>
        <v>0</v>
      </c>
      <c r="AB103">
        <f t="shared" si="33"/>
        <v>0</v>
      </c>
      <c r="AC103">
        <f t="shared" si="34"/>
        <v>0</v>
      </c>
      <c r="AD103">
        <f t="shared" si="35"/>
        <v>0</v>
      </c>
      <c r="AE103">
        <f t="shared" si="36"/>
        <v>0</v>
      </c>
      <c r="AF103">
        <f t="shared" si="37"/>
        <v>0</v>
      </c>
      <c r="AG103">
        <f t="shared" si="38"/>
        <v>0</v>
      </c>
      <c r="AH103">
        <f t="shared" si="39"/>
        <v>0</v>
      </c>
      <c r="AI103">
        <f t="shared" si="40"/>
        <v>0</v>
      </c>
      <c r="AJ103">
        <f t="shared" si="41"/>
        <v>0</v>
      </c>
      <c r="AK103">
        <f t="shared" si="42"/>
        <v>0</v>
      </c>
    </row>
    <row r="104" spans="1:37" ht="15.75" customHeight="1" x14ac:dyDescent="0.3">
      <c r="A104" s="5" t="s">
        <v>80</v>
      </c>
      <c r="B104" s="5" t="s">
        <v>83</v>
      </c>
      <c r="C104" s="6" t="s">
        <v>7</v>
      </c>
      <c r="D104" s="7">
        <v>11</v>
      </c>
      <c r="E104" s="7"/>
      <c r="F104" s="7"/>
      <c r="G104" s="7"/>
      <c r="H104" s="7"/>
      <c r="I104" s="7"/>
      <c r="J104" s="7"/>
      <c r="K104" s="7"/>
      <c r="L104" s="7"/>
      <c r="M104" s="8"/>
      <c r="O104" t="str">
        <f>""</f>
        <v/>
      </c>
      <c r="P104" s="11" t="s">
        <v>37</v>
      </c>
      <c r="Q104">
        <v>1</v>
      </c>
      <c r="R104">
        <f t="shared" si="23"/>
        <v>0</v>
      </c>
      <c r="S104">
        <f t="shared" si="24"/>
        <v>0</v>
      </c>
      <c r="T104">
        <f t="shared" si="25"/>
        <v>0</v>
      </c>
      <c r="U104">
        <f t="shared" si="26"/>
        <v>0</v>
      </c>
      <c r="V104">
        <f t="shared" si="27"/>
        <v>0</v>
      </c>
      <c r="W104">
        <f t="shared" si="28"/>
        <v>0</v>
      </c>
      <c r="X104">
        <f t="shared" si="29"/>
        <v>0</v>
      </c>
      <c r="Y104">
        <f t="shared" si="30"/>
        <v>0</v>
      </c>
      <c r="Z104">
        <f t="shared" si="31"/>
        <v>0</v>
      </c>
      <c r="AA104">
        <f t="shared" si="32"/>
        <v>0</v>
      </c>
      <c r="AB104">
        <f t="shared" si="33"/>
        <v>0</v>
      </c>
      <c r="AC104">
        <f t="shared" si="34"/>
        <v>0</v>
      </c>
      <c r="AD104">
        <f t="shared" si="35"/>
        <v>0</v>
      </c>
      <c r="AE104">
        <f t="shared" si="36"/>
        <v>0</v>
      </c>
      <c r="AF104">
        <f t="shared" si="37"/>
        <v>0</v>
      </c>
      <c r="AG104">
        <f t="shared" si="38"/>
        <v>0</v>
      </c>
      <c r="AH104">
        <f t="shared" si="39"/>
        <v>0</v>
      </c>
      <c r="AI104">
        <f t="shared" si="40"/>
        <v>0</v>
      </c>
      <c r="AJ104">
        <f t="shared" si="41"/>
        <v>0</v>
      </c>
      <c r="AK104">
        <f t="shared" si="42"/>
        <v>0</v>
      </c>
    </row>
    <row r="105" spans="1:37" ht="15.75" customHeight="1" x14ac:dyDescent="0.3">
      <c r="A105" s="5" t="s">
        <v>80</v>
      </c>
      <c r="B105" s="5" t="s">
        <v>169</v>
      </c>
      <c r="C105" s="19" t="s">
        <v>7</v>
      </c>
      <c r="D105" s="7">
        <v>2</v>
      </c>
      <c r="E105" s="7"/>
      <c r="F105" s="7"/>
      <c r="G105" s="7"/>
      <c r="H105" s="7"/>
      <c r="I105" s="7"/>
      <c r="J105" s="7"/>
      <c r="K105" s="7"/>
      <c r="L105" s="7"/>
      <c r="M105" s="8"/>
      <c r="O105" t="str">
        <f>""</f>
        <v/>
      </c>
      <c r="P105" s="11" t="s">
        <v>37</v>
      </c>
      <c r="Q105">
        <v>1</v>
      </c>
      <c r="R105">
        <f t="shared" ref="R105" si="43">IF(P105="기계경비", J105, 0)</f>
        <v>0</v>
      </c>
      <c r="S105">
        <f t="shared" ref="S105" si="44">IF(P105="운반비", J105, 0)</f>
        <v>0</v>
      </c>
      <c r="T105">
        <f t="shared" ref="T105" si="45">IF(P105="작업부산물", F105, 0)</f>
        <v>0</v>
      </c>
      <c r="U105">
        <f t="shared" ref="U105" si="46">IF(P105="관급", F105, 0)</f>
        <v>0</v>
      </c>
      <c r="V105">
        <f t="shared" ref="V105" si="47">IF(P105="외주비", J105, 0)</f>
        <v>0</v>
      </c>
      <c r="W105">
        <f t="shared" ref="W105" si="48">IF(P105="장비비", J105, 0)</f>
        <v>0</v>
      </c>
      <c r="X105">
        <f t="shared" ref="X105" si="49">IF(P105="폐기물처리비", J105, 0)</f>
        <v>0</v>
      </c>
      <c r="Y105">
        <f t="shared" ref="Y105" si="50">IF(P105="가설비", J105, 0)</f>
        <v>0</v>
      </c>
      <c r="Z105">
        <f t="shared" ref="Z105" si="51">IF(P105="잡비제외분", F105, 0)</f>
        <v>0</v>
      </c>
      <c r="AA105">
        <f t="shared" ref="AA105" si="52">IF(P105="사급자재대", L105, 0)</f>
        <v>0</v>
      </c>
      <c r="AB105">
        <f t="shared" ref="AB105" si="53">IF(P105="관급자재대", L105, 0)</f>
        <v>0</v>
      </c>
      <c r="AC105">
        <f t="shared" ref="AC105" si="54">IF(P105="사용자항목1", L105, 0)</f>
        <v>0</v>
      </c>
      <c r="AD105">
        <f t="shared" ref="AD105" si="55">IF(P105="사용자항목2", L105, 0)</f>
        <v>0</v>
      </c>
      <c r="AE105">
        <f t="shared" ref="AE105" si="56">IF(P105="사용자항목3", L105, 0)</f>
        <v>0</v>
      </c>
      <c r="AF105">
        <f t="shared" ref="AF105" si="57">IF(P105="사용자항목4", L105, 0)</f>
        <v>0</v>
      </c>
      <c r="AG105">
        <f t="shared" ref="AG105" si="58">IF(P105="사용자항목5", L105, 0)</f>
        <v>0</v>
      </c>
      <c r="AH105">
        <f t="shared" ref="AH105" si="59">IF(P105="사용자항목6", L105, 0)</f>
        <v>0</v>
      </c>
      <c r="AI105">
        <f t="shared" ref="AI105" si="60">IF(P105="사용자항목7", L105, 0)</f>
        <v>0</v>
      </c>
      <c r="AJ105">
        <f t="shared" ref="AJ105" si="61">IF(P105="사용자항목8", L105, 0)</f>
        <v>0</v>
      </c>
      <c r="AK105">
        <f t="shared" ref="AK105" si="62">IF(P105="사용자항목9", L105, 0)</f>
        <v>0</v>
      </c>
    </row>
    <row r="106" spans="1:37" ht="15.75" customHeight="1" x14ac:dyDescent="0.3">
      <c r="A106" s="9"/>
      <c r="B106" s="9"/>
      <c r="C106" s="10"/>
      <c r="D106" s="7"/>
      <c r="E106" s="7"/>
      <c r="F106" s="7"/>
      <c r="G106" s="7"/>
      <c r="H106" s="7"/>
      <c r="I106" s="7"/>
      <c r="J106" s="7"/>
      <c r="K106" s="7"/>
      <c r="L106" s="7"/>
      <c r="M106" s="7"/>
    </row>
    <row r="107" spans="1:37" ht="15.75" customHeight="1" x14ac:dyDescent="0.3">
      <c r="A107" s="9"/>
      <c r="B107" s="9"/>
      <c r="C107" s="10"/>
      <c r="D107" s="7"/>
      <c r="E107" s="7"/>
      <c r="F107" s="7"/>
      <c r="G107" s="7"/>
      <c r="H107" s="7"/>
      <c r="I107" s="7"/>
      <c r="J107" s="7"/>
      <c r="K107" s="7"/>
      <c r="L107" s="7"/>
      <c r="M107" s="7"/>
    </row>
    <row r="108" spans="1:37" ht="15.75" customHeight="1" x14ac:dyDescent="0.3">
      <c r="A108" s="9"/>
      <c r="B108" s="9"/>
      <c r="C108" s="20"/>
      <c r="D108" s="7"/>
      <c r="E108" s="7"/>
      <c r="F108" s="7"/>
      <c r="G108" s="7"/>
      <c r="H108" s="7"/>
      <c r="I108" s="7"/>
      <c r="J108" s="7"/>
      <c r="K108" s="7"/>
      <c r="L108" s="7"/>
      <c r="M108" s="7"/>
    </row>
    <row r="109" spans="1:37" ht="15.75" customHeight="1" x14ac:dyDescent="0.3">
      <c r="A109" s="9"/>
      <c r="B109" s="9"/>
      <c r="C109" s="10"/>
      <c r="D109" s="7"/>
      <c r="E109" s="7"/>
      <c r="F109" s="7"/>
      <c r="G109" s="7"/>
      <c r="H109" s="7"/>
      <c r="I109" s="7"/>
      <c r="J109" s="7"/>
      <c r="K109" s="7"/>
      <c r="L109" s="7"/>
      <c r="M109" s="7"/>
    </row>
    <row r="110" spans="1:37" ht="15.75" customHeight="1" x14ac:dyDescent="0.3">
      <c r="A110" s="9"/>
      <c r="B110" s="9"/>
      <c r="C110" s="10"/>
      <c r="D110" s="7"/>
      <c r="E110" s="7"/>
      <c r="F110" s="7"/>
      <c r="G110" s="7"/>
      <c r="H110" s="7"/>
      <c r="I110" s="7"/>
      <c r="J110" s="7"/>
      <c r="K110" s="7"/>
      <c r="L110" s="7"/>
      <c r="M110" s="7"/>
    </row>
    <row r="111" spans="1:37" ht="15.75" customHeight="1" x14ac:dyDescent="0.3">
      <c r="A111" s="9"/>
      <c r="B111" s="9"/>
      <c r="C111" s="10"/>
      <c r="D111" s="7"/>
      <c r="E111" s="7"/>
      <c r="F111" s="7"/>
      <c r="G111" s="7"/>
      <c r="H111" s="7"/>
      <c r="I111" s="7"/>
      <c r="J111" s="7"/>
      <c r="K111" s="7"/>
      <c r="L111" s="7"/>
      <c r="M111" s="7"/>
    </row>
    <row r="112" spans="1:37" ht="15.75" customHeight="1" x14ac:dyDescent="0.3">
      <c r="A112" s="9"/>
      <c r="B112" s="9"/>
      <c r="C112" s="10"/>
      <c r="D112" s="7"/>
      <c r="E112" s="7"/>
      <c r="F112" s="7"/>
      <c r="G112" s="7"/>
      <c r="H112" s="7"/>
      <c r="I112" s="7"/>
      <c r="J112" s="7"/>
      <c r="K112" s="7"/>
      <c r="L112" s="7"/>
      <c r="M112" s="7"/>
    </row>
    <row r="113" spans="1:38" ht="15.75" customHeight="1" x14ac:dyDescent="0.3">
      <c r="A113" s="9"/>
      <c r="B113" s="9"/>
      <c r="C113" s="10"/>
      <c r="D113" s="7"/>
      <c r="E113" s="7"/>
      <c r="F113" s="7"/>
      <c r="G113" s="7"/>
      <c r="H113" s="7"/>
      <c r="I113" s="7"/>
      <c r="J113" s="7"/>
      <c r="K113" s="7"/>
      <c r="L113" s="7"/>
      <c r="M113" s="7"/>
    </row>
    <row r="114" spans="1:38" ht="15.75" customHeight="1" x14ac:dyDescent="0.3">
      <c r="A114" s="9"/>
      <c r="B114" s="9"/>
      <c r="C114" s="10"/>
      <c r="D114" s="7"/>
      <c r="E114" s="7"/>
      <c r="F114" s="7"/>
      <c r="G114" s="7"/>
      <c r="H114" s="7"/>
      <c r="I114" s="7"/>
      <c r="J114" s="7"/>
      <c r="K114" s="7"/>
      <c r="L114" s="7"/>
      <c r="M114" s="7"/>
    </row>
    <row r="115" spans="1:38" ht="15.75" customHeight="1" x14ac:dyDescent="0.3">
      <c r="A115" s="9"/>
      <c r="B115" s="9"/>
      <c r="C115" s="10"/>
      <c r="D115" s="7"/>
      <c r="E115" s="7"/>
      <c r="F115" s="7"/>
      <c r="G115" s="7"/>
      <c r="H115" s="7"/>
      <c r="I115" s="7"/>
      <c r="J115" s="7"/>
      <c r="K115" s="7"/>
      <c r="L115" s="7"/>
      <c r="M115" s="7"/>
    </row>
    <row r="116" spans="1:38" ht="15.75" customHeight="1" x14ac:dyDescent="0.3">
      <c r="A116" s="9"/>
      <c r="B116" s="9"/>
      <c r="C116" s="10"/>
      <c r="D116" s="7"/>
      <c r="E116" s="7"/>
      <c r="F116" s="7"/>
      <c r="G116" s="7"/>
      <c r="H116" s="7"/>
      <c r="I116" s="7"/>
      <c r="J116" s="7"/>
      <c r="K116" s="7"/>
      <c r="L116" s="7"/>
      <c r="M116" s="7"/>
    </row>
    <row r="117" spans="1:38" ht="15.75" customHeight="1" x14ac:dyDescent="0.3">
      <c r="A117" s="9"/>
      <c r="B117" s="9"/>
      <c r="C117" s="10"/>
      <c r="D117" s="7"/>
      <c r="E117" s="7"/>
      <c r="F117" s="7"/>
      <c r="G117" s="7"/>
      <c r="H117" s="7"/>
      <c r="I117" s="7"/>
      <c r="J117" s="7"/>
      <c r="K117" s="7"/>
      <c r="L117" s="7"/>
      <c r="M117" s="7"/>
    </row>
    <row r="118" spans="1:38" ht="15.75" customHeight="1" x14ac:dyDescent="0.3">
      <c r="A118" s="9"/>
      <c r="B118" s="9"/>
      <c r="C118" s="10"/>
      <c r="D118" s="7"/>
      <c r="E118" s="7"/>
      <c r="F118" s="7"/>
      <c r="G118" s="7"/>
      <c r="H118" s="7"/>
      <c r="I118" s="7"/>
      <c r="J118" s="7"/>
      <c r="K118" s="7"/>
      <c r="L118" s="7"/>
      <c r="M118" s="7"/>
    </row>
    <row r="119" spans="1:38" ht="15.75" customHeight="1" x14ac:dyDescent="0.3">
      <c r="A119" s="9"/>
      <c r="B119" s="9"/>
      <c r="C119" s="10"/>
      <c r="D119" s="7"/>
      <c r="E119" s="7"/>
      <c r="F119" s="7"/>
      <c r="G119" s="7"/>
      <c r="H119" s="7"/>
      <c r="I119" s="7"/>
      <c r="J119" s="7"/>
      <c r="K119" s="7"/>
      <c r="L119" s="7"/>
      <c r="M119" s="7"/>
    </row>
    <row r="120" spans="1:38" ht="15.75" customHeight="1" x14ac:dyDescent="0.3">
      <c r="A120" s="17" t="s">
        <v>38</v>
      </c>
      <c r="B120" s="13"/>
      <c r="C120" s="18"/>
      <c r="D120" s="15"/>
      <c r="E120" s="15"/>
      <c r="F120" s="15">
        <f>SUM(F93:F119)</f>
        <v>0</v>
      </c>
      <c r="G120" s="15"/>
      <c r="H120" s="15">
        <f>SUM(H93:H119)</f>
        <v>0</v>
      </c>
      <c r="I120" s="15"/>
      <c r="J120" s="15">
        <f>SUM(J93:J119)</f>
        <v>0</v>
      </c>
      <c r="K120" s="15"/>
      <c r="L120" s="15">
        <f>F120+H120+J120</f>
        <v>0</v>
      </c>
      <c r="M120" s="15"/>
      <c r="R120">
        <f t="shared" ref="R120:AL120" si="63">ROUNDDOWN(SUM(R93:R97), 0)</f>
        <v>0</v>
      </c>
      <c r="S120">
        <f t="shared" si="63"/>
        <v>0</v>
      </c>
      <c r="T120">
        <f t="shared" si="63"/>
        <v>0</v>
      </c>
      <c r="U120">
        <f t="shared" si="63"/>
        <v>0</v>
      </c>
      <c r="V120">
        <f t="shared" si="63"/>
        <v>0</v>
      </c>
      <c r="W120">
        <f t="shared" si="63"/>
        <v>0</v>
      </c>
      <c r="X120">
        <f t="shared" si="63"/>
        <v>0</v>
      </c>
      <c r="Y120">
        <f t="shared" si="63"/>
        <v>0</v>
      </c>
      <c r="Z120">
        <f t="shared" si="63"/>
        <v>0</v>
      </c>
      <c r="AA120">
        <f t="shared" si="63"/>
        <v>0</v>
      </c>
      <c r="AB120">
        <f t="shared" si="63"/>
        <v>0</v>
      </c>
      <c r="AC120">
        <f t="shared" si="63"/>
        <v>0</v>
      </c>
      <c r="AD120">
        <f t="shared" si="63"/>
        <v>0</v>
      </c>
      <c r="AE120">
        <f t="shared" si="63"/>
        <v>0</v>
      </c>
      <c r="AF120">
        <f t="shared" si="63"/>
        <v>0</v>
      </c>
      <c r="AG120">
        <f t="shared" si="63"/>
        <v>0</v>
      </c>
      <c r="AH120">
        <f t="shared" si="63"/>
        <v>0</v>
      </c>
      <c r="AI120">
        <f t="shared" si="63"/>
        <v>0</v>
      </c>
      <c r="AJ120">
        <f t="shared" si="63"/>
        <v>0</v>
      </c>
      <c r="AK120">
        <f t="shared" si="63"/>
        <v>0</v>
      </c>
      <c r="AL120">
        <f t="shared" si="63"/>
        <v>0</v>
      </c>
    </row>
    <row r="121" spans="1:38" ht="15.75" customHeight="1" x14ac:dyDescent="0.3">
      <c r="A121" s="29" t="s">
        <v>147</v>
      </c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</row>
    <row r="122" spans="1:38" ht="15.75" customHeight="1" x14ac:dyDescent="0.3">
      <c r="A122" s="5" t="s">
        <v>84</v>
      </c>
      <c r="B122" s="5" t="s">
        <v>85</v>
      </c>
      <c r="C122" s="6" t="s">
        <v>15</v>
      </c>
      <c r="D122" s="7">
        <v>82.54</v>
      </c>
      <c r="E122" s="7"/>
      <c r="F122" s="7"/>
      <c r="G122" s="7"/>
      <c r="H122" s="7"/>
      <c r="I122" s="7"/>
      <c r="J122" s="7"/>
      <c r="K122" s="7"/>
      <c r="L122" s="7"/>
      <c r="M122" s="8"/>
      <c r="O122" t="str">
        <f>""</f>
        <v/>
      </c>
      <c r="P122" s="11" t="s">
        <v>37</v>
      </c>
      <c r="Q122">
        <v>1</v>
      </c>
      <c r="R122">
        <f t="shared" ref="R122:R127" si="64">IF(P122="기계경비", J122, 0)</f>
        <v>0</v>
      </c>
      <c r="S122">
        <f t="shared" ref="S122:S127" si="65">IF(P122="운반비", J122, 0)</f>
        <v>0</v>
      </c>
      <c r="T122">
        <f t="shared" ref="T122:T127" si="66">IF(P122="작업부산물", F122, 0)</f>
        <v>0</v>
      </c>
      <c r="U122">
        <f t="shared" ref="U122:U127" si="67">IF(P122="관급", F122, 0)</f>
        <v>0</v>
      </c>
      <c r="V122">
        <f t="shared" ref="V122:V127" si="68">IF(P122="외주비", J122, 0)</f>
        <v>0</v>
      </c>
      <c r="W122">
        <f t="shared" ref="W122:W127" si="69">IF(P122="장비비", J122, 0)</f>
        <v>0</v>
      </c>
      <c r="X122">
        <f t="shared" ref="X122:X127" si="70">IF(P122="폐기물처리비", J122, 0)</f>
        <v>0</v>
      </c>
      <c r="Y122">
        <f t="shared" ref="Y122:Y127" si="71">IF(P122="가설비", J122, 0)</f>
        <v>0</v>
      </c>
      <c r="Z122">
        <f t="shared" ref="Z122:Z127" si="72">IF(P122="잡비제외분", F122, 0)</f>
        <v>0</v>
      </c>
      <c r="AA122">
        <f t="shared" ref="AA122:AA127" si="73">IF(P122="사급자재대", L122, 0)</f>
        <v>0</v>
      </c>
      <c r="AB122">
        <f t="shared" ref="AB122:AB127" si="74">IF(P122="관급자재대", L122, 0)</f>
        <v>0</v>
      </c>
      <c r="AC122">
        <f t="shared" ref="AC122:AC127" si="75">IF(P122="사용자항목1", L122, 0)</f>
        <v>0</v>
      </c>
      <c r="AD122">
        <f t="shared" ref="AD122:AD127" si="76">IF(P122="사용자항목2", L122, 0)</f>
        <v>0</v>
      </c>
      <c r="AE122">
        <f t="shared" ref="AE122:AE127" si="77">IF(P122="사용자항목3", L122, 0)</f>
        <v>0</v>
      </c>
      <c r="AF122">
        <f t="shared" ref="AF122:AF127" si="78">IF(P122="사용자항목4", L122, 0)</f>
        <v>0</v>
      </c>
      <c r="AG122">
        <f t="shared" ref="AG122:AG127" si="79">IF(P122="사용자항목5", L122, 0)</f>
        <v>0</v>
      </c>
      <c r="AH122">
        <f t="shared" ref="AH122:AH127" si="80">IF(P122="사용자항목6", L122, 0)</f>
        <v>0</v>
      </c>
      <c r="AI122">
        <f t="shared" ref="AI122:AI127" si="81">IF(P122="사용자항목7", L122, 0)</f>
        <v>0</v>
      </c>
      <c r="AJ122">
        <f t="shared" ref="AJ122:AJ127" si="82">IF(P122="사용자항목8", L122, 0)</f>
        <v>0</v>
      </c>
      <c r="AK122">
        <f t="shared" ref="AK122:AK127" si="83">IF(P122="사용자항목9", L122, 0)</f>
        <v>0</v>
      </c>
    </row>
    <row r="123" spans="1:38" ht="15.75" customHeight="1" x14ac:dyDescent="0.3">
      <c r="A123" s="5" t="s">
        <v>86</v>
      </c>
      <c r="B123" s="5" t="s">
        <v>87</v>
      </c>
      <c r="C123" s="6" t="s">
        <v>15</v>
      </c>
      <c r="D123" s="7">
        <v>2.35</v>
      </c>
      <c r="E123" s="7"/>
      <c r="F123" s="7"/>
      <c r="G123" s="7"/>
      <c r="H123" s="7"/>
      <c r="I123" s="7"/>
      <c r="J123" s="7"/>
      <c r="K123" s="7"/>
      <c r="L123" s="7"/>
      <c r="M123" s="8"/>
      <c r="O123" t="str">
        <f>""</f>
        <v/>
      </c>
      <c r="P123" s="11" t="s">
        <v>37</v>
      </c>
      <c r="Q123">
        <v>1</v>
      </c>
      <c r="R123">
        <f t="shared" si="64"/>
        <v>0</v>
      </c>
      <c r="S123">
        <f t="shared" si="65"/>
        <v>0</v>
      </c>
      <c r="T123">
        <f t="shared" si="66"/>
        <v>0</v>
      </c>
      <c r="U123">
        <f t="shared" si="67"/>
        <v>0</v>
      </c>
      <c r="V123">
        <f t="shared" si="68"/>
        <v>0</v>
      </c>
      <c r="W123">
        <f t="shared" si="69"/>
        <v>0</v>
      </c>
      <c r="X123">
        <f t="shared" si="70"/>
        <v>0</v>
      </c>
      <c r="Y123">
        <f t="shared" si="71"/>
        <v>0</v>
      </c>
      <c r="Z123">
        <f t="shared" si="72"/>
        <v>0</v>
      </c>
      <c r="AA123">
        <f t="shared" si="73"/>
        <v>0</v>
      </c>
      <c r="AB123">
        <f t="shared" si="74"/>
        <v>0</v>
      </c>
      <c r="AC123">
        <f t="shared" si="75"/>
        <v>0</v>
      </c>
      <c r="AD123">
        <f t="shared" si="76"/>
        <v>0</v>
      </c>
      <c r="AE123">
        <f t="shared" si="77"/>
        <v>0</v>
      </c>
      <c r="AF123">
        <f t="shared" si="78"/>
        <v>0</v>
      </c>
      <c r="AG123">
        <f t="shared" si="79"/>
        <v>0</v>
      </c>
      <c r="AH123">
        <f t="shared" si="80"/>
        <v>0</v>
      </c>
      <c r="AI123">
        <f t="shared" si="81"/>
        <v>0</v>
      </c>
      <c r="AJ123">
        <f t="shared" si="82"/>
        <v>0</v>
      </c>
      <c r="AK123">
        <f t="shared" si="83"/>
        <v>0</v>
      </c>
    </row>
    <row r="124" spans="1:38" ht="15.75" customHeight="1" x14ac:dyDescent="0.3">
      <c r="A124" s="5" t="s">
        <v>48</v>
      </c>
      <c r="B124" s="5" t="s">
        <v>49</v>
      </c>
      <c r="C124" s="6" t="s">
        <v>8</v>
      </c>
      <c r="D124" s="7">
        <v>7</v>
      </c>
      <c r="E124" s="7"/>
      <c r="F124" s="7"/>
      <c r="G124" s="7"/>
      <c r="H124" s="7"/>
      <c r="I124" s="7"/>
      <c r="J124" s="7"/>
      <c r="K124" s="7"/>
      <c r="L124" s="7"/>
      <c r="M124" s="8"/>
      <c r="O124" t="str">
        <f>""</f>
        <v/>
      </c>
      <c r="P124" s="11" t="s">
        <v>37</v>
      </c>
      <c r="Q124">
        <v>1</v>
      </c>
      <c r="R124">
        <f t="shared" si="64"/>
        <v>0</v>
      </c>
      <c r="S124">
        <f t="shared" si="65"/>
        <v>0</v>
      </c>
      <c r="T124">
        <f t="shared" si="66"/>
        <v>0</v>
      </c>
      <c r="U124">
        <f t="shared" si="67"/>
        <v>0</v>
      </c>
      <c r="V124">
        <f t="shared" si="68"/>
        <v>0</v>
      </c>
      <c r="W124">
        <f t="shared" si="69"/>
        <v>0</v>
      </c>
      <c r="X124">
        <f t="shared" si="70"/>
        <v>0</v>
      </c>
      <c r="Y124">
        <f t="shared" si="71"/>
        <v>0</v>
      </c>
      <c r="Z124">
        <f t="shared" si="72"/>
        <v>0</v>
      </c>
      <c r="AA124">
        <f t="shared" si="73"/>
        <v>0</v>
      </c>
      <c r="AB124">
        <f t="shared" si="74"/>
        <v>0</v>
      </c>
      <c r="AC124">
        <f t="shared" si="75"/>
        <v>0</v>
      </c>
      <c r="AD124">
        <f t="shared" si="76"/>
        <v>0</v>
      </c>
      <c r="AE124">
        <f t="shared" si="77"/>
        <v>0</v>
      </c>
      <c r="AF124">
        <f t="shared" si="78"/>
        <v>0</v>
      </c>
      <c r="AG124">
        <f t="shared" si="79"/>
        <v>0</v>
      </c>
      <c r="AH124">
        <f t="shared" si="80"/>
        <v>0</v>
      </c>
      <c r="AI124">
        <f t="shared" si="81"/>
        <v>0</v>
      </c>
      <c r="AJ124">
        <f t="shared" si="82"/>
        <v>0</v>
      </c>
      <c r="AK124">
        <f t="shared" si="83"/>
        <v>0</v>
      </c>
    </row>
    <row r="125" spans="1:38" ht="15.75" customHeight="1" x14ac:dyDescent="0.3">
      <c r="A125" s="5" t="s">
        <v>88</v>
      </c>
      <c r="B125" s="5" t="s">
        <v>89</v>
      </c>
      <c r="C125" s="6" t="s">
        <v>8</v>
      </c>
      <c r="D125" s="7">
        <v>17.75</v>
      </c>
      <c r="E125" s="7"/>
      <c r="F125" s="7"/>
      <c r="G125" s="7"/>
      <c r="H125" s="7"/>
      <c r="I125" s="7"/>
      <c r="J125" s="7"/>
      <c r="K125" s="7"/>
      <c r="L125" s="7"/>
      <c r="M125" s="8"/>
      <c r="O125" t="str">
        <f>""</f>
        <v/>
      </c>
      <c r="P125" s="11" t="s">
        <v>37</v>
      </c>
      <c r="Q125">
        <v>1</v>
      </c>
      <c r="R125">
        <f t="shared" si="64"/>
        <v>0</v>
      </c>
      <c r="S125">
        <f t="shared" si="65"/>
        <v>0</v>
      </c>
      <c r="T125">
        <f t="shared" si="66"/>
        <v>0</v>
      </c>
      <c r="U125">
        <f t="shared" si="67"/>
        <v>0</v>
      </c>
      <c r="V125">
        <f t="shared" si="68"/>
        <v>0</v>
      </c>
      <c r="W125">
        <f t="shared" si="69"/>
        <v>0</v>
      </c>
      <c r="X125">
        <f t="shared" si="70"/>
        <v>0</v>
      </c>
      <c r="Y125">
        <f t="shared" si="71"/>
        <v>0</v>
      </c>
      <c r="Z125">
        <f t="shared" si="72"/>
        <v>0</v>
      </c>
      <c r="AA125">
        <f t="shared" si="73"/>
        <v>0</v>
      </c>
      <c r="AB125">
        <f t="shared" si="74"/>
        <v>0</v>
      </c>
      <c r="AC125">
        <f t="shared" si="75"/>
        <v>0</v>
      </c>
      <c r="AD125">
        <f t="shared" si="76"/>
        <v>0</v>
      </c>
      <c r="AE125">
        <f t="shared" si="77"/>
        <v>0</v>
      </c>
      <c r="AF125">
        <f t="shared" si="78"/>
        <v>0</v>
      </c>
      <c r="AG125">
        <f t="shared" si="79"/>
        <v>0</v>
      </c>
      <c r="AH125">
        <f t="shared" si="80"/>
        <v>0</v>
      </c>
      <c r="AI125">
        <f t="shared" si="81"/>
        <v>0</v>
      </c>
      <c r="AJ125">
        <f t="shared" si="82"/>
        <v>0</v>
      </c>
      <c r="AK125">
        <f t="shared" si="83"/>
        <v>0</v>
      </c>
    </row>
    <row r="126" spans="1:38" ht="15.75" customHeight="1" x14ac:dyDescent="0.3">
      <c r="A126" s="5" t="s">
        <v>90</v>
      </c>
      <c r="B126" s="5" t="s">
        <v>91</v>
      </c>
      <c r="C126" s="6" t="s">
        <v>15</v>
      </c>
      <c r="D126" s="7">
        <v>2.66</v>
      </c>
      <c r="E126" s="7"/>
      <c r="F126" s="7"/>
      <c r="G126" s="7"/>
      <c r="H126" s="7"/>
      <c r="I126" s="7"/>
      <c r="J126" s="7"/>
      <c r="K126" s="7"/>
      <c r="L126" s="7"/>
      <c r="M126" s="8"/>
      <c r="O126" t="str">
        <f>""</f>
        <v/>
      </c>
      <c r="P126" s="11" t="s">
        <v>37</v>
      </c>
      <c r="Q126">
        <v>1</v>
      </c>
      <c r="R126">
        <f t="shared" si="64"/>
        <v>0</v>
      </c>
      <c r="S126">
        <f t="shared" si="65"/>
        <v>0</v>
      </c>
      <c r="T126">
        <f t="shared" si="66"/>
        <v>0</v>
      </c>
      <c r="U126">
        <f t="shared" si="67"/>
        <v>0</v>
      </c>
      <c r="V126">
        <f t="shared" si="68"/>
        <v>0</v>
      </c>
      <c r="W126">
        <f t="shared" si="69"/>
        <v>0</v>
      </c>
      <c r="X126">
        <f t="shared" si="70"/>
        <v>0</v>
      </c>
      <c r="Y126">
        <f t="shared" si="71"/>
        <v>0</v>
      </c>
      <c r="Z126">
        <f t="shared" si="72"/>
        <v>0</v>
      </c>
      <c r="AA126">
        <f t="shared" si="73"/>
        <v>0</v>
      </c>
      <c r="AB126">
        <f t="shared" si="74"/>
        <v>0</v>
      </c>
      <c r="AC126">
        <f t="shared" si="75"/>
        <v>0</v>
      </c>
      <c r="AD126">
        <f t="shared" si="76"/>
        <v>0</v>
      </c>
      <c r="AE126">
        <f t="shared" si="77"/>
        <v>0</v>
      </c>
      <c r="AF126">
        <f t="shared" si="78"/>
        <v>0</v>
      </c>
      <c r="AG126">
        <f t="shared" si="79"/>
        <v>0</v>
      </c>
      <c r="AH126">
        <f t="shared" si="80"/>
        <v>0</v>
      </c>
      <c r="AI126">
        <f t="shared" si="81"/>
        <v>0</v>
      </c>
      <c r="AJ126">
        <f t="shared" si="82"/>
        <v>0</v>
      </c>
      <c r="AK126">
        <f t="shared" si="83"/>
        <v>0</v>
      </c>
    </row>
    <row r="127" spans="1:38" ht="15.75" customHeight="1" x14ac:dyDescent="0.3">
      <c r="A127" s="5"/>
      <c r="B127" s="5"/>
      <c r="C127" s="6"/>
      <c r="D127" s="7"/>
      <c r="E127" s="7"/>
      <c r="F127" s="7"/>
      <c r="G127" s="7"/>
      <c r="H127" s="7"/>
      <c r="I127" s="7"/>
      <c r="J127" s="7"/>
      <c r="K127" s="7"/>
      <c r="L127" s="7"/>
      <c r="M127" s="8"/>
      <c r="O127" t="str">
        <f>""</f>
        <v/>
      </c>
      <c r="P127" s="11" t="s">
        <v>37</v>
      </c>
      <c r="Q127">
        <v>1</v>
      </c>
      <c r="R127">
        <f t="shared" si="64"/>
        <v>0</v>
      </c>
      <c r="S127">
        <f t="shared" si="65"/>
        <v>0</v>
      </c>
      <c r="T127">
        <f t="shared" si="66"/>
        <v>0</v>
      </c>
      <c r="U127">
        <f t="shared" si="67"/>
        <v>0</v>
      </c>
      <c r="V127">
        <f t="shared" si="68"/>
        <v>0</v>
      </c>
      <c r="W127">
        <f t="shared" si="69"/>
        <v>0</v>
      </c>
      <c r="X127">
        <f t="shared" si="70"/>
        <v>0</v>
      </c>
      <c r="Y127">
        <f t="shared" si="71"/>
        <v>0</v>
      </c>
      <c r="Z127">
        <f t="shared" si="72"/>
        <v>0</v>
      </c>
      <c r="AA127">
        <f t="shared" si="73"/>
        <v>0</v>
      </c>
      <c r="AB127">
        <f t="shared" si="74"/>
        <v>0</v>
      </c>
      <c r="AC127">
        <f t="shared" si="75"/>
        <v>0</v>
      </c>
      <c r="AD127">
        <f t="shared" si="76"/>
        <v>0</v>
      </c>
      <c r="AE127">
        <f t="shared" si="77"/>
        <v>0</v>
      </c>
      <c r="AF127">
        <f t="shared" si="78"/>
        <v>0</v>
      </c>
      <c r="AG127">
        <f t="shared" si="79"/>
        <v>0</v>
      </c>
      <c r="AH127">
        <f t="shared" si="80"/>
        <v>0</v>
      </c>
      <c r="AI127">
        <f t="shared" si="81"/>
        <v>0</v>
      </c>
      <c r="AJ127">
        <f t="shared" si="82"/>
        <v>0</v>
      </c>
      <c r="AK127">
        <f t="shared" si="83"/>
        <v>0</v>
      </c>
    </row>
    <row r="128" spans="1:38" ht="15.75" customHeight="1" x14ac:dyDescent="0.3">
      <c r="A128" s="5"/>
      <c r="B128" s="5"/>
      <c r="C128" s="19"/>
      <c r="D128" s="7"/>
      <c r="E128" s="7"/>
      <c r="F128" s="7"/>
      <c r="G128" s="7"/>
      <c r="H128" s="7"/>
      <c r="I128" s="7"/>
      <c r="J128" s="7"/>
      <c r="K128" s="7"/>
      <c r="L128" s="7"/>
      <c r="M128" s="8"/>
      <c r="P128" s="11"/>
    </row>
    <row r="129" spans="1:16" ht="15.75" customHeight="1" x14ac:dyDescent="0.3">
      <c r="A129" s="5"/>
      <c r="B129" s="5"/>
      <c r="C129" s="19"/>
      <c r="D129" s="7"/>
      <c r="E129" s="7"/>
      <c r="F129" s="7"/>
      <c r="G129" s="7"/>
      <c r="H129" s="7"/>
      <c r="I129" s="7"/>
      <c r="J129" s="7"/>
      <c r="K129" s="7"/>
      <c r="L129" s="7"/>
      <c r="M129" s="8"/>
      <c r="P129" s="11"/>
    </row>
    <row r="130" spans="1:16" ht="15.75" customHeight="1" x14ac:dyDescent="0.3">
      <c r="A130" s="9"/>
      <c r="B130" s="9"/>
      <c r="C130" s="10"/>
      <c r="D130" s="7"/>
      <c r="E130" s="7"/>
      <c r="F130" s="7"/>
      <c r="G130" s="7"/>
      <c r="H130" s="7"/>
      <c r="I130" s="7"/>
      <c r="J130" s="7"/>
      <c r="K130" s="7"/>
      <c r="L130" s="7"/>
      <c r="M130" s="7"/>
    </row>
    <row r="131" spans="1:16" ht="15.75" customHeight="1" x14ac:dyDescent="0.3">
      <c r="A131" s="9"/>
      <c r="B131" s="9"/>
      <c r="C131" s="10"/>
      <c r="D131" s="7"/>
      <c r="E131" s="7"/>
      <c r="F131" s="7"/>
      <c r="G131" s="7"/>
      <c r="H131" s="7"/>
      <c r="I131" s="7"/>
      <c r="J131" s="7"/>
      <c r="K131" s="7"/>
      <c r="L131" s="7"/>
      <c r="M131" s="7"/>
    </row>
    <row r="132" spans="1:16" ht="15.75" customHeight="1" x14ac:dyDescent="0.3">
      <c r="A132" s="9"/>
      <c r="B132" s="9"/>
      <c r="C132" s="10"/>
      <c r="D132" s="7"/>
      <c r="E132" s="7"/>
      <c r="F132" s="7"/>
      <c r="G132" s="7"/>
      <c r="H132" s="7"/>
      <c r="I132" s="7"/>
      <c r="J132" s="7"/>
      <c r="K132" s="7"/>
      <c r="L132" s="7"/>
      <c r="M132" s="7"/>
    </row>
    <row r="133" spans="1:16" ht="15.75" customHeight="1" x14ac:dyDescent="0.3">
      <c r="A133" s="9"/>
      <c r="B133" s="9"/>
      <c r="C133" s="10"/>
      <c r="D133" s="7"/>
      <c r="E133" s="7"/>
      <c r="F133" s="7"/>
      <c r="G133" s="7"/>
      <c r="H133" s="7"/>
      <c r="I133" s="7"/>
      <c r="J133" s="7"/>
      <c r="K133" s="7"/>
      <c r="L133" s="7"/>
      <c r="M133" s="7"/>
    </row>
    <row r="134" spans="1:16" ht="15.75" customHeight="1" x14ac:dyDescent="0.3">
      <c r="A134" s="9"/>
      <c r="B134" s="9"/>
      <c r="C134" s="10"/>
      <c r="D134" s="7"/>
      <c r="E134" s="7"/>
      <c r="F134" s="7"/>
      <c r="G134" s="7"/>
      <c r="H134" s="7"/>
      <c r="I134" s="7"/>
      <c r="J134" s="7"/>
      <c r="K134" s="7"/>
      <c r="L134" s="7"/>
      <c r="M134" s="7"/>
    </row>
    <row r="135" spans="1:16" ht="15.75" customHeight="1" x14ac:dyDescent="0.3">
      <c r="A135" s="9"/>
      <c r="B135" s="9"/>
      <c r="C135" s="10"/>
      <c r="D135" s="7"/>
      <c r="E135" s="7"/>
      <c r="F135" s="7"/>
      <c r="G135" s="7"/>
      <c r="H135" s="7"/>
      <c r="I135" s="7"/>
      <c r="J135" s="7"/>
      <c r="K135" s="7"/>
      <c r="L135" s="7"/>
      <c r="M135" s="7"/>
    </row>
    <row r="136" spans="1:16" ht="15.75" customHeight="1" x14ac:dyDescent="0.3">
      <c r="A136" s="9"/>
      <c r="B136" s="9"/>
      <c r="C136" s="10"/>
      <c r="D136" s="7"/>
      <c r="E136" s="7"/>
      <c r="F136" s="7"/>
      <c r="G136" s="7"/>
      <c r="H136" s="7"/>
      <c r="I136" s="7"/>
      <c r="J136" s="7"/>
      <c r="K136" s="7"/>
      <c r="L136" s="7"/>
      <c r="M136" s="7"/>
    </row>
    <row r="137" spans="1:16" ht="15.75" customHeight="1" x14ac:dyDescent="0.3">
      <c r="A137" s="9"/>
      <c r="B137" s="9"/>
      <c r="C137" s="10"/>
      <c r="D137" s="7"/>
      <c r="E137" s="7"/>
      <c r="F137" s="7"/>
      <c r="G137" s="7"/>
      <c r="H137" s="7"/>
      <c r="I137" s="7"/>
      <c r="J137" s="7"/>
      <c r="K137" s="7"/>
      <c r="L137" s="7"/>
      <c r="M137" s="7"/>
    </row>
    <row r="138" spans="1:16" ht="15.75" customHeight="1" x14ac:dyDescent="0.3">
      <c r="A138" s="9"/>
      <c r="B138" s="9"/>
      <c r="C138" s="10"/>
      <c r="D138" s="7"/>
      <c r="E138" s="7"/>
      <c r="F138" s="7"/>
      <c r="G138" s="7"/>
      <c r="H138" s="7"/>
      <c r="I138" s="7"/>
      <c r="J138" s="7"/>
      <c r="K138" s="7"/>
      <c r="L138" s="7"/>
      <c r="M138" s="7"/>
    </row>
    <row r="139" spans="1:16" ht="15.75" customHeight="1" x14ac:dyDescent="0.3">
      <c r="A139" s="9"/>
      <c r="B139" s="9"/>
      <c r="C139" s="10"/>
      <c r="D139" s="7"/>
      <c r="E139" s="7"/>
      <c r="F139" s="7"/>
      <c r="G139" s="7"/>
      <c r="H139" s="7"/>
      <c r="I139" s="7"/>
      <c r="J139" s="7"/>
      <c r="K139" s="7"/>
      <c r="L139" s="7"/>
      <c r="M139" s="7"/>
    </row>
    <row r="140" spans="1:16" ht="15.75" customHeight="1" x14ac:dyDescent="0.3">
      <c r="A140" s="9"/>
      <c r="B140" s="9"/>
      <c r="C140" s="10"/>
      <c r="D140" s="7"/>
      <c r="E140" s="7"/>
      <c r="F140" s="7"/>
      <c r="G140" s="7"/>
      <c r="H140" s="7"/>
      <c r="I140" s="7"/>
      <c r="J140" s="7"/>
      <c r="K140" s="7"/>
      <c r="L140" s="7"/>
      <c r="M140" s="7"/>
    </row>
    <row r="141" spans="1:16" ht="15.75" customHeight="1" x14ac:dyDescent="0.3">
      <c r="A141" s="9"/>
      <c r="B141" s="9"/>
      <c r="C141" s="10"/>
      <c r="D141" s="7"/>
      <c r="E141" s="7"/>
      <c r="F141" s="7"/>
      <c r="G141" s="7"/>
      <c r="H141" s="7"/>
      <c r="I141" s="7"/>
      <c r="J141" s="7"/>
      <c r="K141" s="7"/>
      <c r="L141" s="7"/>
      <c r="M141" s="7"/>
    </row>
    <row r="142" spans="1:16" ht="15.75" customHeight="1" x14ac:dyDescent="0.3">
      <c r="A142" s="9"/>
      <c r="B142" s="9"/>
      <c r="C142" s="10"/>
      <c r="D142" s="7"/>
      <c r="E142" s="7"/>
      <c r="F142" s="7"/>
      <c r="G142" s="7"/>
      <c r="H142" s="7"/>
      <c r="I142" s="7"/>
      <c r="J142" s="7"/>
      <c r="K142" s="7"/>
      <c r="L142" s="7"/>
      <c r="M142" s="7"/>
    </row>
    <row r="143" spans="1:16" ht="15.75" customHeight="1" x14ac:dyDescent="0.3">
      <c r="A143" s="9"/>
      <c r="B143" s="9"/>
      <c r="C143" s="10"/>
      <c r="D143" s="7"/>
      <c r="E143" s="7"/>
      <c r="F143" s="7"/>
      <c r="G143" s="7"/>
      <c r="H143" s="7"/>
      <c r="I143" s="7"/>
      <c r="J143" s="7"/>
      <c r="K143" s="7"/>
      <c r="L143" s="7"/>
      <c r="M143" s="7"/>
    </row>
    <row r="144" spans="1:16" ht="15.75" customHeight="1" x14ac:dyDescent="0.3">
      <c r="A144" s="9"/>
      <c r="B144" s="9"/>
      <c r="C144" s="10"/>
      <c r="D144" s="7"/>
      <c r="E144" s="7"/>
      <c r="F144" s="7"/>
      <c r="G144" s="7"/>
      <c r="H144" s="7"/>
      <c r="I144" s="7"/>
      <c r="J144" s="7"/>
      <c r="K144" s="7"/>
      <c r="L144" s="7"/>
      <c r="M144" s="7"/>
    </row>
    <row r="145" spans="1:38" ht="15.75" customHeight="1" x14ac:dyDescent="0.3">
      <c r="A145" s="9"/>
      <c r="B145" s="9"/>
      <c r="C145" s="10"/>
      <c r="D145" s="7"/>
      <c r="E145" s="7"/>
      <c r="F145" s="7"/>
      <c r="G145" s="7"/>
      <c r="H145" s="7"/>
      <c r="I145" s="7"/>
      <c r="J145" s="7"/>
      <c r="K145" s="7"/>
      <c r="L145" s="7"/>
      <c r="M145" s="7"/>
    </row>
    <row r="146" spans="1:38" ht="15.75" customHeight="1" x14ac:dyDescent="0.3">
      <c r="A146" s="9"/>
      <c r="B146" s="9"/>
      <c r="C146" s="10"/>
      <c r="D146" s="7"/>
      <c r="E146" s="7"/>
      <c r="F146" s="7"/>
      <c r="G146" s="7"/>
      <c r="H146" s="7"/>
      <c r="I146" s="7"/>
      <c r="J146" s="7"/>
      <c r="K146" s="7"/>
      <c r="L146" s="7"/>
      <c r="M146" s="7"/>
    </row>
    <row r="147" spans="1:38" ht="15.75" customHeight="1" x14ac:dyDescent="0.3">
      <c r="A147" s="9"/>
      <c r="B147" s="9"/>
      <c r="C147" s="10"/>
      <c r="D147" s="7"/>
      <c r="E147" s="7"/>
      <c r="F147" s="7"/>
      <c r="G147" s="7"/>
      <c r="H147" s="7"/>
      <c r="I147" s="7"/>
      <c r="J147" s="7"/>
      <c r="K147" s="7"/>
      <c r="L147" s="7"/>
      <c r="M147" s="7"/>
    </row>
    <row r="148" spans="1:38" ht="15.75" customHeight="1" x14ac:dyDescent="0.3">
      <c r="A148" s="9"/>
      <c r="B148" s="9"/>
      <c r="C148" s="10"/>
      <c r="D148" s="7"/>
      <c r="E148" s="7"/>
      <c r="F148" s="7"/>
      <c r="G148" s="7"/>
      <c r="H148" s="7"/>
      <c r="I148" s="7"/>
      <c r="J148" s="7"/>
      <c r="K148" s="7"/>
      <c r="L148" s="7"/>
      <c r="M148" s="7"/>
    </row>
    <row r="149" spans="1:38" ht="15.75" customHeight="1" x14ac:dyDescent="0.3">
      <c r="A149" s="17" t="s">
        <v>38</v>
      </c>
      <c r="B149" s="13"/>
      <c r="C149" s="18"/>
      <c r="D149" s="15"/>
      <c r="E149" s="15"/>
      <c r="F149" s="15">
        <f>SUM(F122:F148)</f>
        <v>0</v>
      </c>
      <c r="G149" s="15"/>
      <c r="H149" s="15">
        <f>SUM(H122:H148)</f>
        <v>0</v>
      </c>
      <c r="I149" s="15"/>
      <c r="J149" s="15">
        <f>SUM(J122:J148)</f>
        <v>0</v>
      </c>
      <c r="K149" s="15"/>
      <c r="L149" s="15">
        <f>F149+H149+J149</f>
        <v>0</v>
      </c>
      <c r="M149" s="15"/>
      <c r="R149">
        <f t="shared" ref="R149:AL149" si="84">ROUNDDOWN(SUM(R122:R124), 0)</f>
        <v>0</v>
      </c>
      <c r="S149">
        <f t="shared" si="84"/>
        <v>0</v>
      </c>
      <c r="T149">
        <f t="shared" si="84"/>
        <v>0</v>
      </c>
      <c r="U149">
        <f t="shared" si="84"/>
        <v>0</v>
      </c>
      <c r="V149">
        <f t="shared" si="84"/>
        <v>0</v>
      </c>
      <c r="W149">
        <f t="shared" si="84"/>
        <v>0</v>
      </c>
      <c r="X149">
        <f t="shared" si="84"/>
        <v>0</v>
      </c>
      <c r="Y149">
        <f t="shared" si="84"/>
        <v>0</v>
      </c>
      <c r="Z149">
        <f t="shared" si="84"/>
        <v>0</v>
      </c>
      <c r="AA149">
        <f t="shared" si="84"/>
        <v>0</v>
      </c>
      <c r="AB149">
        <f t="shared" si="84"/>
        <v>0</v>
      </c>
      <c r="AC149">
        <f t="shared" si="84"/>
        <v>0</v>
      </c>
      <c r="AD149">
        <f t="shared" si="84"/>
        <v>0</v>
      </c>
      <c r="AE149">
        <f t="shared" si="84"/>
        <v>0</v>
      </c>
      <c r="AF149">
        <f t="shared" si="84"/>
        <v>0</v>
      </c>
      <c r="AG149">
        <f t="shared" si="84"/>
        <v>0</v>
      </c>
      <c r="AH149">
        <f t="shared" si="84"/>
        <v>0</v>
      </c>
      <c r="AI149">
        <f t="shared" si="84"/>
        <v>0</v>
      </c>
      <c r="AJ149">
        <f t="shared" si="84"/>
        <v>0</v>
      </c>
      <c r="AK149">
        <f t="shared" si="84"/>
        <v>0</v>
      </c>
      <c r="AL149">
        <f t="shared" si="84"/>
        <v>0</v>
      </c>
    </row>
    <row r="150" spans="1:38" ht="15.75" customHeight="1" x14ac:dyDescent="0.3">
      <c r="A150" s="29" t="s">
        <v>148</v>
      </c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</row>
    <row r="151" spans="1:38" ht="15.75" customHeight="1" x14ac:dyDescent="0.3">
      <c r="A151" s="5" t="s">
        <v>156</v>
      </c>
      <c r="B151" s="5" t="s">
        <v>155</v>
      </c>
      <c r="C151" s="6" t="s">
        <v>15</v>
      </c>
      <c r="D151" s="7">
        <v>101.42</v>
      </c>
      <c r="E151" s="7"/>
      <c r="F151" s="7"/>
      <c r="G151" s="7"/>
      <c r="H151" s="7"/>
      <c r="I151" s="7"/>
      <c r="J151" s="7"/>
      <c r="K151" s="7"/>
      <c r="L151" s="7"/>
      <c r="M151" s="8"/>
      <c r="O151" t="str">
        <f>""</f>
        <v/>
      </c>
      <c r="P151" s="11" t="s">
        <v>37</v>
      </c>
      <c r="Q151">
        <v>1</v>
      </c>
      <c r="R151">
        <f>IF(P151="기계경비", J151, 0)</f>
        <v>0</v>
      </c>
      <c r="S151">
        <f>IF(P151="운반비", J151, 0)</f>
        <v>0</v>
      </c>
      <c r="T151">
        <f>IF(P151="작업부산물", F151, 0)</f>
        <v>0</v>
      </c>
      <c r="U151">
        <f>IF(P151="관급", F151, 0)</f>
        <v>0</v>
      </c>
      <c r="V151">
        <f>IF(P151="외주비", J151, 0)</f>
        <v>0</v>
      </c>
      <c r="W151">
        <f>IF(P151="장비비", J151, 0)</f>
        <v>0</v>
      </c>
      <c r="X151">
        <f>IF(P151="폐기물처리비", J151, 0)</f>
        <v>0</v>
      </c>
      <c r="Y151">
        <f>IF(P151="가설비", J151, 0)</f>
        <v>0</v>
      </c>
      <c r="Z151">
        <f>IF(P151="잡비제외분", F151, 0)</f>
        <v>0</v>
      </c>
      <c r="AA151">
        <f>IF(P151="사급자재대", L151, 0)</f>
        <v>0</v>
      </c>
      <c r="AB151">
        <f>IF(P151="관급자재대", L151, 0)</f>
        <v>0</v>
      </c>
      <c r="AC151">
        <f>IF(P151="사용자항목1", L151, 0)</f>
        <v>0</v>
      </c>
      <c r="AD151">
        <f>IF(P151="사용자항목2", L151, 0)</f>
        <v>0</v>
      </c>
      <c r="AE151">
        <f>IF(P151="사용자항목3", L151, 0)</f>
        <v>0</v>
      </c>
      <c r="AF151">
        <f>IF(P151="사용자항목4", L151, 0)</f>
        <v>0</v>
      </c>
      <c r="AG151">
        <f>IF(P151="사용자항목5", L151, 0)</f>
        <v>0</v>
      </c>
      <c r="AH151">
        <f>IF(P151="사용자항목6", L151, 0)</f>
        <v>0</v>
      </c>
      <c r="AI151">
        <f>IF(P151="사용자항목7", L151, 0)</f>
        <v>0</v>
      </c>
      <c r="AJ151">
        <f>IF(P151="사용자항목8", L151, 0)</f>
        <v>0</v>
      </c>
      <c r="AK151">
        <f>IF(P151="사용자항목9", L151, 0)</f>
        <v>0</v>
      </c>
    </row>
    <row r="152" spans="1:38" ht="15.75" customHeight="1" x14ac:dyDescent="0.3">
      <c r="A152" s="5" t="s">
        <v>92</v>
      </c>
      <c r="B152" s="5" t="s">
        <v>157</v>
      </c>
      <c r="C152" s="6" t="s">
        <v>15</v>
      </c>
      <c r="D152" s="7">
        <v>101.42</v>
      </c>
      <c r="E152" s="7"/>
      <c r="F152" s="7"/>
      <c r="G152" s="7"/>
      <c r="H152" s="7"/>
      <c r="I152" s="7"/>
      <c r="J152" s="7"/>
      <c r="K152" s="7"/>
      <c r="L152" s="7"/>
      <c r="M152" s="8"/>
      <c r="O152" t="str">
        <f>""</f>
        <v/>
      </c>
      <c r="P152" s="11" t="s">
        <v>37</v>
      </c>
      <c r="Q152">
        <v>1</v>
      </c>
      <c r="R152">
        <f>IF(P152="기계경비", J152, 0)</f>
        <v>0</v>
      </c>
      <c r="S152">
        <f>IF(P152="운반비", J152, 0)</f>
        <v>0</v>
      </c>
      <c r="T152">
        <f>IF(P152="작업부산물", F152, 0)</f>
        <v>0</v>
      </c>
      <c r="U152">
        <f>IF(P152="관급", F152, 0)</f>
        <v>0</v>
      </c>
      <c r="V152">
        <f>IF(P152="외주비", J152, 0)</f>
        <v>0</v>
      </c>
      <c r="W152">
        <f>IF(P152="장비비", J152, 0)</f>
        <v>0</v>
      </c>
      <c r="X152">
        <f>IF(P152="폐기물처리비", J152, 0)</f>
        <v>0</v>
      </c>
      <c r="Y152">
        <f>IF(P152="가설비", J152, 0)</f>
        <v>0</v>
      </c>
      <c r="Z152">
        <f>IF(P152="잡비제외분", F152, 0)</f>
        <v>0</v>
      </c>
      <c r="AA152">
        <f>IF(P152="사급자재대", L152, 0)</f>
        <v>0</v>
      </c>
      <c r="AB152">
        <f>IF(P152="관급자재대", L152, 0)</f>
        <v>0</v>
      </c>
      <c r="AC152">
        <f>IF(P152="사용자항목1", L152, 0)</f>
        <v>0</v>
      </c>
      <c r="AD152">
        <f>IF(P152="사용자항목2", L152, 0)</f>
        <v>0</v>
      </c>
      <c r="AE152">
        <f>IF(P152="사용자항목3", L152, 0)</f>
        <v>0</v>
      </c>
      <c r="AF152">
        <f>IF(P152="사용자항목4", L152, 0)</f>
        <v>0</v>
      </c>
      <c r="AG152">
        <f>IF(P152="사용자항목5", L152, 0)</f>
        <v>0</v>
      </c>
      <c r="AH152">
        <f>IF(P152="사용자항목6", L152, 0)</f>
        <v>0</v>
      </c>
      <c r="AI152">
        <f>IF(P152="사용자항목7", L152, 0)</f>
        <v>0</v>
      </c>
      <c r="AJ152">
        <f>IF(P152="사용자항목8", L152, 0)</f>
        <v>0</v>
      </c>
      <c r="AK152">
        <f>IF(P152="사용자항목9", L152, 0)</f>
        <v>0</v>
      </c>
    </row>
    <row r="153" spans="1:38" ht="15.75" customHeight="1" x14ac:dyDescent="0.3">
      <c r="A153" s="5" t="s">
        <v>149</v>
      </c>
      <c r="B153" s="5" t="s">
        <v>93</v>
      </c>
      <c r="C153" s="6" t="s">
        <v>15</v>
      </c>
      <c r="D153" s="7">
        <v>50</v>
      </c>
      <c r="E153" s="7"/>
      <c r="F153" s="7"/>
      <c r="G153" s="7"/>
      <c r="H153" s="7"/>
      <c r="I153" s="7"/>
      <c r="J153" s="7"/>
      <c r="K153" s="7"/>
      <c r="L153" s="7"/>
      <c r="M153" s="8"/>
      <c r="O153" t="str">
        <f>""</f>
        <v/>
      </c>
      <c r="P153" s="11" t="s">
        <v>37</v>
      </c>
      <c r="Q153">
        <v>1</v>
      </c>
      <c r="R153">
        <f>IF(P153="기계경비", J153, 0)</f>
        <v>0</v>
      </c>
      <c r="S153">
        <f>IF(P153="운반비", J153, 0)</f>
        <v>0</v>
      </c>
      <c r="T153">
        <f>IF(P153="작업부산물", F153, 0)</f>
        <v>0</v>
      </c>
      <c r="U153">
        <f>IF(P153="관급", F153, 0)</f>
        <v>0</v>
      </c>
      <c r="V153">
        <f>IF(P153="외주비", J153, 0)</f>
        <v>0</v>
      </c>
      <c r="W153">
        <f>IF(P153="장비비", J153, 0)</f>
        <v>0</v>
      </c>
      <c r="X153">
        <f>IF(P153="폐기물처리비", J153, 0)</f>
        <v>0</v>
      </c>
      <c r="Y153">
        <f>IF(P153="가설비", J153, 0)</f>
        <v>0</v>
      </c>
      <c r="Z153">
        <f>IF(P153="잡비제외분", F153, 0)</f>
        <v>0</v>
      </c>
      <c r="AA153">
        <f>IF(P153="사급자재대", L153, 0)</f>
        <v>0</v>
      </c>
      <c r="AB153">
        <f>IF(P153="관급자재대", L153, 0)</f>
        <v>0</v>
      </c>
      <c r="AC153">
        <f>IF(P153="사용자항목1", L153, 0)</f>
        <v>0</v>
      </c>
      <c r="AD153">
        <f>IF(P153="사용자항목2", L153, 0)</f>
        <v>0</v>
      </c>
      <c r="AE153">
        <f>IF(P153="사용자항목3", L153, 0)</f>
        <v>0</v>
      </c>
      <c r="AF153">
        <f>IF(P153="사용자항목4", L153, 0)</f>
        <v>0</v>
      </c>
      <c r="AG153">
        <f>IF(P153="사용자항목5", L153, 0)</f>
        <v>0</v>
      </c>
      <c r="AH153">
        <f>IF(P153="사용자항목6", L153, 0)</f>
        <v>0</v>
      </c>
      <c r="AI153">
        <f>IF(P153="사용자항목7", L153, 0)</f>
        <v>0</v>
      </c>
      <c r="AJ153">
        <f>IF(P153="사용자항목8", L153, 0)</f>
        <v>0</v>
      </c>
      <c r="AK153">
        <f>IF(P153="사용자항목9", L153, 0)</f>
        <v>0</v>
      </c>
    </row>
    <row r="154" spans="1:38" ht="15.75" customHeight="1" x14ac:dyDescent="0.3">
      <c r="A154" s="9"/>
      <c r="B154" s="9"/>
      <c r="C154" s="10"/>
      <c r="D154" s="7"/>
      <c r="E154" s="7"/>
      <c r="F154" s="7"/>
      <c r="G154" s="7"/>
      <c r="H154" s="7"/>
      <c r="I154" s="7"/>
      <c r="J154" s="7"/>
      <c r="K154" s="7"/>
      <c r="L154" s="7"/>
      <c r="M154" s="7"/>
    </row>
    <row r="155" spans="1:38" ht="15.75" customHeight="1" x14ac:dyDescent="0.3">
      <c r="A155" s="9"/>
      <c r="B155" s="9"/>
      <c r="C155" s="10"/>
      <c r="D155" s="7"/>
      <c r="E155" s="7"/>
      <c r="F155" s="7"/>
      <c r="G155" s="7"/>
      <c r="H155" s="7"/>
      <c r="I155" s="7"/>
      <c r="J155" s="7"/>
      <c r="K155" s="7"/>
      <c r="L155" s="7"/>
      <c r="M155" s="7"/>
    </row>
    <row r="156" spans="1:38" ht="15.75" customHeight="1" x14ac:dyDescent="0.3">
      <c r="A156" s="9"/>
      <c r="B156" s="9"/>
      <c r="C156" s="10"/>
      <c r="D156" s="7"/>
      <c r="E156" s="7"/>
      <c r="F156" s="7"/>
      <c r="G156" s="7"/>
      <c r="H156" s="7"/>
      <c r="I156" s="7"/>
      <c r="J156" s="7"/>
      <c r="K156" s="7"/>
      <c r="L156" s="7"/>
      <c r="M156" s="7"/>
    </row>
    <row r="157" spans="1:38" ht="15.75" customHeight="1" x14ac:dyDescent="0.3">
      <c r="A157" s="9"/>
      <c r="B157" s="9"/>
      <c r="C157" s="10"/>
      <c r="D157" s="7"/>
      <c r="E157" s="7"/>
      <c r="F157" s="7"/>
      <c r="G157" s="7"/>
      <c r="H157" s="7"/>
      <c r="I157" s="7"/>
      <c r="J157" s="7"/>
      <c r="K157" s="7"/>
      <c r="L157" s="7"/>
      <c r="M157" s="7"/>
    </row>
    <row r="158" spans="1:38" ht="15.75" customHeight="1" x14ac:dyDescent="0.3">
      <c r="A158" s="9"/>
      <c r="B158" s="9"/>
      <c r="C158" s="10"/>
      <c r="D158" s="7"/>
      <c r="E158" s="7"/>
      <c r="F158" s="7"/>
      <c r="G158" s="7"/>
      <c r="H158" s="7"/>
      <c r="I158" s="7"/>
      <c r="J158" s="7"/>
      <c r="K158" s="7"/>
      <c r="L158" s="7"/>
      <c r="M158" s="7"/>
    </row>
    <row r="159" spans="1:38" ht="15.75" customHeight="1" x14ac:dyDescent="0.3">
      <c r="A159" s="9"/>
      <c r="B159" s="9"/>
      <c r="C159" s="10"/>
      <c r="D159" s="7"/>
      <c r="E159" s="7"/>
      <c r="F159" s="7"/>
      <c r="G159" s="7"/>
      <c r="H159" s="7"/>
      <c r="I159" s="7"/>
      <c r="J159" s="7"/>
      <c r="K159" s="7"/>
      <c r="L159" s="7"/>
      <c r="M159" s="7"/>
    </row>
    <row r="160" spans="1:38" ht="15.75" customHeight="1" x14ac:dyDescent="0.3">
      <c r="A160" s="9"/>
      <c r="B160" s="9"/>
      <c r="C160" s="10"/>
      <c r="D160" s="7"/>
      <c r="E160" s="7"/>
      <c r="F160" s="7"/>
      <c r="G160" s="7"/>
      <c r="H160" s="7"/>
      <c r="I160" s="7"/>
      <c r="J160" s="7"/>
      <c r="K160" s="7"/>
      <c r="L160" s="7"/>
      <c r="M160" s="7"/>
    </row>
    <row r="161" spans="1:13" ht="15.75" customHeight="1" x14ac:dyDescent="0.3">
      <c r="A161" s="9"/>
      <c r="B161" s="9"/>
      <c r="C161" s="10"/>
      <c r="D161" s="7"/>
      <c r="E161" s="7"/>
      <c r="F161" s="7"/>
      <c r="G161" s="7"/>
      <c r="H161" s="7"/>
      <c r="I161" s="7"/>
      <c r="J161" s="7"/>
      <c r="K161" s="7"/>
      <c r="L161" s="7"/>
      <c r="M161" s="7"/>
    </row>
    <row r="162" spans="1:13" ht="15.75" customHeight="1" x14ac:dyDescent="0.3">
      <c r="A162" s="9"/>
      <c r="B162" s="9"/>
      <c r="C162" s="10"/>
      <c r="D162" s="7"/>
      <c r="E162" s="7"/>
      <c r="F162" s="7"/>
      <c r="G162" s="7"/>
      <c r="H162" s="7"/>
      <c r="I162" s="7"/>
      <c r="J162" s="7"/>
      <c r="K162" s="7"/>
      <c r="L162" s="7"/>
      <c r="M162" s="7"/>
    </row>
    <row r="163" spans="1:13" ht="15.75" customHeight="1" x14ac:dyDescent="0.3">
      <c r="A163" s="9"/>
      <c r="B163" s="9"/>
      <c r="C163" s="10"/>
      <c r="D163" s="7"/>
      <c r="E163" s="7"/>
      <c r="F163" s="7"/>
      <c r="G163" s="7"/>
      <c r="H163" s="7"/>
      <c r="I163" s="7"/>
      <c r="J163" s="7"/>
      <c r="K163" s="7"/>
      <c r="L163" s="7"/>
      <c r="M163" s="7"/>
    </row>
    <row r="164" spans="1:13" ht="15.75" customHeight="1" x14ac:dyDescent="0.3">
      <c r="A164" s="9"/>
      <c r="B164" s="9"/>
      <c r="C164" s="10"/>
      <c r="D164" s="7"/>
      <c r="E164" s="7"/>
      <c r="F164" s="7"/>
      <c r="G164" s="7"/>
      <c r="H164" s="7"/>
      <c r="I164" s="7"/>
      <c r="J164" s="7"/>
      <c r="K164" s="7"/>
      <c r="L164" s="7"/>
      <c r="M164" s="7"/>
    </row>
    <row r="165" spans="1:13" ht="15.75" customHeight="1" x14ac:dyDescent="0.3">
      <c r="A165" s="9"/>
      <c r="B165" s="9"/>
      <c r="C165" s="10"/>
      <c r="D165" s="7"/>
      <c r="E165" s="7"/>
      <c r="F165" s="7"/>
      <c r="G165" s="7"/>
      <c r="H165" s="7"/>
      <c r="I165" s="7"/>
      <c r="J165" s="7"/>
      <c r="K165" s="7"/>
      <c r="L165" s="7"/>
      <c r="M165" s="7"/>
    </row>
    <row r="166" spans="1:13" ht="15.75" customHeight="1" x14ac:dyDescent="0.3">
      <c r="A166" s="9"/>
      <c r="B166" s="9"/>
      <c r="C166" s="10"/>
      <c r="D166" s="7"/>
      <c r="E166" s="7"/>
      <c r="F166" s="7"/>
      <c r="G166" s="7"/>
      <c r="H166" s="7"/>
      <c r="I166" s="7"/>
      <c r="J166" s="7"/>
      <c r="K166" s="7"/>
      <c r="L166" s="7"/>
      <c r="M166" s="7"/>
    </row>
    <row r="167" spans="1:13" ht="15.75" customHeight="1" x14ac:dyDescent="0.3">
      <c r="A167" s="9"/>
      <c r="B167" s="9"/>
      <c r="C167" s="10"/>
      <c r="D167" s="7"/>
      <c r="E167" s="7"/>
      <c r="F167" s="7"/>
      <c r="G167" s="7"/>
      <c r="H167" s="7"/>
      <c r="I167" s="7"/>
      <c r="J167" s="7"/>
      <c r="K167" s="7"/>
      <c r="L167" s="7"/>
      <c r="M167" s="7"/>
    </row>
    <row r="168" spans="1:13" ht="15.75" customHeight="1" x14ac:dyDescent="0.3">
      <c r="A168" s="9"/>
      <c r="B168" s="9"/>
      <c r="C168" s="10"/>
      <c r="D168" s="7"/>
      <c r="E168" s="7"/>
      <c r="F168" s="7"/>
      <c r="G168" s="7"/>
      <c r="H168" s="7"/>
      <c r="I168" s="7"/>
      <c r="J168" s="7"/>
      <c r="K168" s="7"/>
      <c r="L168" s="7"/>
      <c r="M168" s="7"/>
    </row>
    <row r="169" spans="1:13" ht="15.75" customHeight="1" x14ac:dyDescent="0.3">
      <c r="A169" s="9"/>
      <c r="B169" s="9"/>
      <c r="C169" s="10"/>
      <c r="D169" s="7"/>
      <c r="E169" s="7"/>
      <c r="F169" s="7"/>
      <c r="G169" s="7"/>
      <c r="H169" s="7"/>
      <c r="I169" s="7"/>
      <c r="J169" s="7"/>
      <c r="K169" s="7"/>
      <c r="L169" s="7"/>
      <c r="M169" s="7"/>
    </row>
    <row r="170" spans="1:13" ht="15.75" customHeight="1" x14ac:dyDescent="0.3">
      <c r="A170" s="9"/>
      <c r="B170" s="9"/>
      <c r="C170" s="10"/>
      <c r="D170" s="7"/>
      <c r="E170" s="7"/>
      <c r="F170" s="7"/>
      <c r="G170" s="7"/>
      <c r="H170" s="7"/>
      <c r="I170" s="7"/>
      <c r="J170" s="7"/>
      <c r="K170" s="7"/>
      <c r="L170" s="7"/>
      <c r="M170" s="7"/>
    </row>
    <row r="171" spans="1:13" ht="15.75" customHeight="1" x14ac:dyDescent="0.3">
      <c r="A171" s="9"/>
      <c r="B171" s="9"/>
      <c r="C171" s="10"/>
      <c r="D171" s="7"/>
      <c r="E171" s="7"/>
      <c r="F171" s="7"/>
      <c r="G171" s="7"/>
      <c r="H171" s="7"/>
      <c r="I171" s="7"/>
      <c r="J171" s="7"/>
      <c r="K171" s="7"/>
      <c r="L171" s="7"/>
      <c r="M171" s="7"/>
    </row>
    <row r="172" spans="1:13" ht="15.75" customHeight="1" x14ac:dyDescent="0.3">
      <c r="A172" s="9"/>
      <c r="B172" s="9"/>
      <c r="C172" s="10"/>
      <c r="D172" s="7"/>
      <c r="E172" s="7"/>
      <c r="F172" s="7"/>
      <c r="G172" s="7"/>
      <c r="H172" s="7"/>
      <c r="I172" s="7"/>
      <c r="J172" s="7"/>
      <c r="K172" s="7"/>
      <c r="L172" s="7"/>
      <c r="M172" s="7"/>
    </row>
    <row r="173" spans="1:13" ht="15.75" customHeight="1" x14ac:dyDescent="0.3">
      <c r="A173" s="9"/>
      <c r="B173" s="9"/>
      <c r="C173" s="10"/>
      <c r="D173" s="7"/>
      <c r="E173" s="7"/>
      <c r="F173" s="7"/>
      <c r="G173" s="7"/>
      <c r="H173" s="7"/>
      <c r="I173" s="7"/>
      <c r="J173" s="7"/>
      <c r="K173" s="7"/>
      <c r="L173" s="7"/>
      <c r="M173" s="7"/>
    </row>
    <row r="174" spans="1:13" ht="15.75" customHeight="1" x14ac:dyDescent="0.3">
      <c r="A174" s="9"/>
      <c r="B174" s="9"/>
      <c r="C174" s="10"/>
      <c r="D174" s="7"/>
      <c r="E174" s="7"/>
      <c r="F174" s="7"/>
      <c r="G174" s="7"/>
      <c r="H174" s="7"/>
      <c r="I174" s="7"/>
      <c r="J174" s="7"/>
      <c r="K174" s="7"/>
      <c r="L174" s="7"/>
      <c r="M174" s="7"/>
    </row>
    <row r="175" spans="1:13" ht="15.75" customHeight="1" x14ac:dyDescent="0.3">
      <c r="A175" s="9"/>
      <c r="B175" s="9"/>
      <c r="C175" s="10"/>
      <c r="D175" s="7"/>
      <c r="E175" s="7"/>
      <c r="F175" s="7"/>
      <c r="G175" s="7"/>
      <c r="H175" s="7"/>
      <c r="I175" s="7"/>
      <c r="J175" s="7"/>
      <c r="K175" s="7"/>
      <c r="L175" s="7"/>
      <c r="M175" s="7"/>
    </row>
    <row r="176" spans="1:13" ht="15.75" customHeight="1" x14ac:dyDescent="0.3">
      <c r="A176" s="9"/>
      <c r="B176" s="9"/>
      <c r="C176" s="10"/>
      <c r="D176" s="7"/>
      <c r="E176" s="7"/>
      <c r="F176" s="7"/>
      <c r="G176" s="7"/>
      <c r="H176" s="7"/>
      <c r="I176" s="7"/>
      <c r="J176" s="7"/>
      <c r="K176" s="7"/>
      <c r="L176" s="7"/>
      <c r="M176" s="7"/>
    </row>
    <row r="177" spans="1:38" ht="15.75" customHeight="1" x14ac:dyDescent="0.3">
      <c r="A177" s="9"/>
      <c r="B177" s="9"/>
      <c r="C177" s="10"/>
      <c r="D177" s="7"/>
      <c r="E177" s="7"/>
      <c r="F177" s="7"/>
      <c r="G177" s="7"/>
      <c r="H177" s="7"/>
      <c r="I177" s="7"/>
      <c r="J177" s="7"/>
      <c r="K177" s="7"/>
      <c r="L177" s="7"/>
      <c r="M177" s="7"/>
    </row>
    <row r="178" spans="1:38" ht="15.75" customHeight="1" x14ac:dyDescent="0.3">
      <c r="A178" s="17" t="s">
        <v>38</v>
      </c>
      <c r="B178" s="13"/>
      <c r="C178" s="18"/>
      <c r="D178" s="15"/>
      <c r="E178" s="15"/>
      <c r="F178" s="15">
        <f>SUM(F151:F177)</f>
        <v>0</v>
      </c>
      <c r="G178" s="15"/>
      <c r="H178" s="15">
        <f>SUM(H151:H177)</f>
        <v>0</v>
      </c>
      <c r="I178" s="15"/>
      <c r="J178" s="15">
        <f>SUM(J151:J177)</f>
        <v>0</v>
      </c>
      <c r="K178" s="15"/>
      <c r="L178" s="15">
        <f>F178+H178+J178</f>
        <v>0</v>
      </c>
      <c r="M178" s="15"/>
      <c r="R178">
        <f t="shared" ref="R178:AL178" si="85">ROUNDDOWN(SUM(R151:R155), 0)</f>
        <v>0</v>
      </c>
      <c r="S178">
        <f t="shared" si="85"/>
        <v>0</v>
      </c>
      <c r="T178">
        <f t="shared" si="85"/>
        <v>0</v>
      </c>
      <c r="U178">
        <f t="shared" si="85"/>
        <v>0</v>
      </c>
      <c r="V178">
        <f t="shared" si="85"/>
        <v>0</v>
      </c>
      <c r="W178">
        <f t="shared" si="85"/>
        <v>0</v>
      </c>
      <c r="X178">
        <f t="shared" si="85"/>
        <v>0</v>
      </c>
      <c r="Y178">
        <f t="shared" si="85"/>
        <v>0</v>
      </c>
      <c r="Z178">
        <f t="shared" si="85"/>
        <v>0</v>
      </c>
      <c r="AA178">
        <f t="shared" si="85"/>
        <v>0</v>
      </c>
      <c r="AB178">
        <f t="shared" si="85"/>
        <v>0</v>
      </c>
      <c r="AC178">
        <f t="shared" si="85"/>
        <v>0</v>
      </c>
      <c r="AD178">
        <f t="shared" si="85"/>
        <v>0</v>
      </c>
      <c r="AE178">
        <f t="shared" si="85"/>
        <v>0</v>
      </c>
      <c r="AF178">
        <f t="shared" si="85"/>
        <v>0</v>
      </c>
      <c r="AG178">
        <f t="shared" si="85"/>
        <v>0</v>
      </c>
      <c r="AH178">
        <f t="shared" si="85"/>
        <v>0</v>
      </c>
      <c r="AI178">
        <f t="shared" si="85"/>
        <v>0</v>
      </c>
      <c r="AJ178">
        <f t="shared" si="85"/>
        <v>0</v>
      </c>
      <c r="AK178">
        <f t="shared" si="85"/>
        <v>0</v>
      </c>
      <c r="AL178">
        <f t="shared" si="85"/>
        <v>0</v>
      </c>
    </row>
    <row r="179" spans="1:38" ht="15.75" customHeight="1" x14ac:dyDescent="0.3">
      <c r="A179" s="29" t="s">
        <v>150</v>
      </c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</row>
    <row r="180" spans="1:38" ht="15.75" customHeight="1" x14ac:dyDescent="0.3">
      <c r="A180" s="5" t="s">
        <v>162</v>
      </c>
      <c r="B180" s="5" t="s">
        <v>167</v>
      </c>
      <c r="C180" s="16" t="s">
        <v>8</v>
      </c>
      <c r="D180" s="7">
        <v>27.9</v>
      </c>
      <c r="E180" s="7"/>
      <c r="F180" s="7"/>
      <c r="G180" s="7"/>
      <c r="H180" s="7"/>
      <c r="I180" s="7"/>
      <c r="J180" s="7"/>
      <c r="K180" s="7"/>
      <c r="L180" s="7"/>
      <c r="M180" s="8"/>
      <c r="O180" t="str">
        <f>"01"</f>
        <v>01</v>
      </c>
      <c r="P180" s="11" t="s">
        <v>37</v>
      </c>
      <c r="Q180">
        <v>1</v>
      </c>
      <c r="R180">
        <f t="shared" ref="R180:R190" si="86">IF(P180="기계경비", J180, 0)</f>
        <v>0</v>
      </c>
      <c r="S180">
        <f t="shared" ref="S180:S190" si="87">IF(P180="운반비", J180, 0)</f>
        <v>0</v>
      </c>
      <c r="T180">
        <f t="shared" ref="T180:T190" si="88">IF(P180="작업부산물", F180, 0)</f>
        <v>0</v>
      </c>
      <c r="U180">
        <f t="shared" ref="U180:U190" si="89">IF(P180="관급", F180, 0)</f>
        <v>0</v>
      </c>
      <c r="V180">
        <f t="shared" ref="V180:V190" si="90">IF(P180="외주비", J180, 0)</f>
        <v>0</v>
      </c>
      <c r="W180">
        <f t="shared" ref="W180:W190" si="91">IF(P180="장비비", J180, 0)</f>
        <v>0</v>
      </c>
      <c r="X180">
        <f t="shared" ref="X180:X190" si="92">IF(P180="폐기물처리비", J180, 0)</f>
        <v>0</v>
      </c>
      <c r="Y180">
        <f t="shared" ref="Y180:Y190" si="93">IF(P180="가설비", J180, 0)</f>
        <v>0</v>
      </c>
      <c r="Z180">
        <f t="shared" ref="Z180:Z190" si="94">IF(P180="잡비제외분", F180, 0)</f>
        <v>0</v>
      </c>
      <c r="AA180">
        <f t="shared" ref="AA180:AA190" si="95">IF(P180="사급자재대", L180, 0)</f>
        <v>0</v>
      </c>
      <c r="AB180">
        <f t="shared" ref="AB180:AB190" si="96">IF(P180="관급자재대", L180, 0)</f>
        <v>0</v>
      </c>
      <c r="AC180">
        <f t="shared" ref="AC180:AC190" si="97">IF(P180="사용자항목1", L180, 0)</f>
        <v>0</v>
      </c>
      <c r="AD180">
        <f t="shared" ref="AD180:AD190" si="98">IF(P180="사용자항목2", L180, 0)</f>
        <v>0</v>
      </c>
      <c r="AE180">
        <f t="shared" ref="AE180:AE190" si="99">IF(P180="사용자항목3", L180, 0)</f>
        <v>0</v>
      </c>
      <c r="AF180">
        <f t="shared" ref="AF180:AF190" si="100">IF(P180="사용자항목4", L180, 0)</f>
        <v>0</v>
      </c>
      <c r="AG180">
        <f t="shared" ref="AG180:AG190" si="101">IF(P180="사용자항목5", L180, 0)</f>
        <v>0</v>
      </c>
      <c r="AH180">
        <f t="shared" ref="AH180:AH190" si="102">IF(P180="사용자항목6", L180, 0)</f>
        <v>0</v>
      </c>
      <c r="AI180">
        <f t="shared" ref="AI180:AI190" si="103">IF(P180="사용자항목7", L180, 0)</f>
        <v>0</v>
      </c>
      <c r="AJ180">
        <f t="shared" ref="AJ180:AJ190" si="104">IF(P180="사용자항목8", L180, 0)</f>
        <v>0</v>
      </c>
      <c r="AK180">
        <f t="shared" ref="AK180:AK190" si="105">IF(P180="사용자항목9", L180, 0)</f>
        <v>0</v>
      </c>
    </row>
    <row r="181" spans="1:38" ht="15.75" customHeight="1" x14ac:dyDescent="0.3">
      <c r="A181" s="5" t="s">
        <v>163</v>
      </c>
      <c r="B181" s="5" t="s">
        <v>9</v>
      </c>
      <c r="C181" s="6" t="s">
        <v>7</v>
      </c>
      <c r="D181" s="7">
        <v>4</v>
      </c>
      <c r="E181" s="7"/>
      <c r="F181" s="7"/>
      <c r="G181" s="7"/>
      <c r="H181" s="7"/>
      <c r="I181" s="7"/>
      <c r="J181" s="7"/>
      <c r="K181" s="7"/>
      <c r="L181" s="7"/>
      <c r="M181" s="7"/>
      <c r="O181" t="str">
        <f>"01"</f>
        <v>01</v>
      </c>
      <c r="P181" s="11" t="s">
        <v>37</v>
      </c>
      <c r="Q181">
        <v>1</v>
      </c>
      <c r="R181">
        <f t="shared" si="86"/>
        <v>0</v>
      </c>
      <c r="S181">
        <f t="shared" si="87"/>
        <v>0</v>
      </c>
      <c r="T181">
        <f t="shared" si="88"/>
        <v>0</v>
      </c>
      <c r="U181">
        <f t="shared" si="89"/>
        <v>0</v>
      </c>
      <c r="V181">
        <f t="shared" si="90"/>
        <v>0</v>
      </c>
      <c r="W181">
        <f t="shared" si="91"/>
        <v>0</v>
      </c>
      <c r="X181">
        <f t="shared" si="92"/>
        <v>0</v>
      </c>
      <c r="Y181">
        <f t="shared" si="93"/>
        <v>0</v>
      </c>
      <c r="Z181">
        <f t="shared" si="94"/>
        <v>0</v>
      </c>
      <c r="AA181">
        <f t="shared" si="95"/>
        <v>0</v>
      </c>
      <c r="AB181">
        <f t="shared" si="96"/>
        <v>0</v>
      </c>
      <c r="AC181">
        <f t="shared" si="97"/>
        <v>0</v>
      </c>
      <c r="AD181">
        <f t="shared" si="98"/>
        <v>0</v>
      </c>
      <c r="AE181">
        <f t="shared" si="99"/>
        <v>0</v>
      </c>
      <c r="AF181">
        <f t="shared" si="100"/>
        <v>0</v>
      </c>
      <c r="AG181">
        <f t="shared" si="101"/>
        <v>0</v>
      </c>
      <c r="AH181">
        <f t="shared" si="102"/>
        <v>0</v>
      </c>
      <c r="AI181">
        <f t="shared" si="103"/>
        <v>0</v>
      </c>
      <c r="AJ181">
        <f t="shared" si="104"/>
        <v>0</v>
      </c>
      <c r="AK181">
        <f t="shared" si="105"/>
        <v>0</v>
      </c>
    </row>
    <row r="182" spans="1:38" ht="15.75" customHeight="1" x14ac:dyDescent="0.3">
      <c r="A182" s="5" t="s">
        <v>5</v>
      </c>
      <c r="B182" s="5" t="s">
        <v>6</v>
      </c>
      <c r="C182" s="6" t="s">
        <v>7</v>
      </c>
      <c r="D182" s="7">
        <v>4</v>
      </c>
      <c r="E182" s="7"/>
      <c r="F182" s="7"/>
      <c r="G182" s="7"/>
      <c r="H182" s="7"/>
      <c r="I182" s="7"/>
      <c r="J182" s="7"/>
      <c r="K182" s="7"/>
      <c r="L182" s="7"/>
      <c r="M182" s="7"/>
      <c r="O182" t="str">
        <f>"01"</f>
        <v>01</v>
      </c>
      <c r="P182" s="11" t="s">
        <v>37</v>
      </c>
      <c r="Q182">
        <v>1</v>
      </c>
      <c r="R182">
        <f t="shared" si="86"/>
        <v>0</v>
      </c>
      <c r="S182">
        <f t="shared" si="87"/>
        <v>0</v>
      </c>
      <c r="T182">
        <f t="shared" si="88"/>
        <v>0</v>
      </c>
      <c r="U182">
        <f t="shared" si="89"/>
        <v>0</v>
      </c>
      <c r="V182">
        <f t="shared" si="90"/>
        <v>0</v>
      </c>
      <c r="W182">
        <f t="shared" si="91"/>
        <v>0</v>
      </c>
      <c r="X182">
        <f t="shared" si="92"/>
        <v>0</v>
      </c>
      <c r="Y182">
        <f t="shared" si="93"/>
        <v>0</v>
      </c>
      <c r="Z182">
        <f t="shared" si="94"/>
        <v>0</v>
      </c>
      <c r="AA182">
        <f t="shared" si="95"/>
        <v>0</v>
      </c>
      <c r="AB182">
        <f t="shared" si="96"/>
        <v>0</v>
      </c>
      <c r="AC182">
        <f t="shared" si="97"/>
        <v>0</v>
      </c>
      <c r="AD182">
        <f t="shared" si="98"/>
        <v>0</v>
      </c>
      <c r="AE182">
        <f t="shared" si="99"/>
        <v>0</v>
      </c>
      <c r="AF182">
        <f t="shared" si="100"/>
        <v>0</v>
      </c>
      <c r="AG182">
        <f t="shared" si="101"/>
        <v>0</v>
      </c>
      <c r="AH182">
        <f t="shared" si="102"/>
        <v>0</v>
      </c>
      <c r="AI182">
        <f t="shared" si="103"/>
        <v>0</v>
      </c>
      <c r="AJ182">
        <f t="shared" si="104"/>
        <v>0</v>
      </c>
      <c r="AK182">
        <f t="shared" si="105"/>
        <v>0</v>
      </c>
    </row>
    <row r="183" spans="1:38" ht="15.75" customHeight="1" x14ac:dyDescent="0.3">
      <c r="A183" s="5" t="s">
        <v>60</v>
      </c>
      <c r="B183" s="5" t="s">
        <v>94</v>
      </c>
      <c r="C183" s="6" t="s">
        <v>61</v>
      </c>
      <c r="D183" s="7">
        <v>4</v>
      </c>
      <c r="E183" s="7"/>
      <c r="F183" s="7"/>
      <c r="G183" s="7"/>
      <c r="H183" s="7"/>
      <c r="I183" s="7"/>
      <c r="J183" s="7"/>
      <c r="K183" s="7"/>
      <c r="L183" s="7"/>
      <c r="M183" s="8"/>
      <c r="O183" t="str">
        <f>""</f>
        <v/>
      </c>
      <c r="P183" s="11" t="s">
        <v>37</v>
      </c>
      <c r="Q183">
        <v>1</v>
      </c>
      <c r="R183">
        <f t="shared" si="86"/>
        <v>0</v>
      </c>
      <c r="S183">
        <f t="shared" si="87"/>
        <v>0</v>
      </c>
      <c r="T183">
        <f t="shared" si="88"/>
        <v>0</v>
      </c>
      <c r="U183">
        <f t="shared" si="89"/>
        <v>0</v>
      </c>
      <c r="V183">
        <f t="shared" si="90"/>
        <v>0</v>
      </c>
      <c r="W183">
        <f t="shared" si="91"/>
        <v>0</v>
      </c>
      <c r="X183">
        <f t="shared" si="92"/>
        <v>0</v>
      </c>
      <c r="Y183">
        <f t="shared" si="93"/>
        <v>0</v>
      </c>
      <c r="Z183">
        <f t="shared" si="94"/>
        <v>0</v>
      </c>
      <c r="AA183">
        <f t="shared" si="95"/>
        <v>0</v>
      </c>
      <c r="AB183">
        <f t="shared" si="96"/>
        <v>0</v>
      </c>
      <c r="AC183">
        <f t="shared" si="97"/>
        <v>0</v>
      </c>
      <c r="AD183">
        <f t="shared" si="98"/>
        <v>0</v>
      </c>
      <c r="AE183">
        <f t="shared" si="99"/>
        <v>0</v>
      </c>
      <c r="AF183">
        <f t="shared" si="100"/>
        <v>0</v>
      </c>
      <c r="AG183">
        <f t="shared" si="101"/>
        <v>0</v>
      </c>
      <c r="AH183">
        <f t="shared" si="102"/>
        <v>0</v>
      </c>
      <c r="AI183">
        <f t="shared" si="103"/>
        <v>0</v>
      </c>
      <c r="AJ183">
        <f t="shared" si="104"/>
        <v>0</v>
      </c>
      <c r="AK183">
        <f t="shared" si="105"/>
        <v>0</v>
      </c>
    </row>
    <row r="184" spans="1:38" ht="15.75" customHeight="1" x14ac:dyDescent="0.3">
      <c r="A184" s="5" t="s">
        <v>159</v>
      </c>
      <c r="B184" s="5" t="s">
        <v>161</v>
      </c>
      <c r="C184" s="6" t="s">
        <v>15</v>
      </c>
      <c r="D184" s="7">
        <v>8.64</v>
      </c>
      <c r="E184" s="7"/>
      <c r="F184" s="7"/>
      <c r="G184" s="7"/>
      <c r="H184" s="7"/>
      <c r="I184" s="7"/>
      <c r="J184" s="7"/>
      <c r="K184" s="7"/>
      <c r="L184" s="7"/>
      <c r="M184" s="8"/>
      <c r="O184" t="str">
        <f>""</f>
        <v/>
      </c>
      <c r="P184" s="11" t="s">
        <v>37</v>
      </c>
      <c r="Q184">
        <v>1</v>
      </c>
      <c r="R184">
        <f t="shared" si="86"/>
        <v>0</v>
      </c>
      <c r="S184">
        <f t="shared" si="87"/>
        <v>0</v>
      </c>
      <c r="T184">
        <f t="shared" si="88"/>
        <v>0</v>
      </c>
      <c r="U184">
        <f t="shared" si="89"/>
        <v>0</v>
      </c>
      <c r="V184">
        <f t="shared" si="90"/>
        <v>0</v>
      </c>
      <c r="W184">
        <f t="shared" si="91"/>
        <v>0</v>
      </c>
      <c r="X184">
        <f t="shared" si="92"/>
        <v>0</v>
      </c>
      <c r="Y184">
        <f t="shared" si="93"/>
        <v>0</v>
      </c>
      <c r="Z184">
        <f t="shared" si="94"/>
        <v>0</v>
      </c>
      <c r="AA184">
        <f t="shared" si="95"/>
        <v>0</v>
      </c>
      <c r="AB184">
        <f t="shared" si="96"/>
        <v>0</v>
      </c>
      <c r="AC184">
        <f t="shared" si="97"/>
        <v>0</v>
      </c>
      <c r="AD184">
        <f t="shared" si="98"/>
        <v>0</v>
      </c>
      <c r="AE184">
        <f t="shared" si="99"/>
        <v>0</v>
      </c>
      <c r="AF184">
        <f t="shared" si="100"/>
        <v>0</v>
      </c>
      <c r="AG184">
        <f t="shared" si="101"/>
        <v>0</v>
      </c>
      <c r="AH184">
        <f t="shared" si="102"/>
        <v>0</v>
      </c>
      <c r="AI184">
        <f t="shared" si="103"/>
        <v>0</v>
      </c>
      <c r="AJ184">
        <f t="shared" si="104"/>
        <v>0</v>
      </c>
      <c r="AK184">
        <f t="shared" si="105"/>
        <v>0</v>
      </c>
    </row>
    <row r="185" spans="1:38" ht="15.75" customHeight="1" x14ac:dyDescent="0.3">
      <c r="A185" s="5" t="s">
        <v>159</v>
      </c>
      <c r="B185" s="5" t="s">
        <v>160</v>
      </c>
      <c r="C185" s="6" t="s">
        <v>15</v>
      </c>
      <c r="D185" s="7">
        <v>7.56</v>
      </c>
      <c r="E185" s="7"/>
      <c r="F185" s="7"/>
      <c r="G185" s="7"/>
      <c r="H185" s="7"/>
      <c r="I185" s="7"/>
      <c r="J185" s="7"/>
      <c r="K185" s="7"/>
      <c r="L185" s="7"/>
      <c r="M185" s="8"/>
      <c r="O185" t="str">
        <f>""</f>
        <v/>
      </c>
      <c r="P185" s="11" t="s">
        <v>37</v>
      </c>
      <c r="Q185">
        <v>1</v>
      </c>
      <c r="R185">
        <f t="shared" si="86"/>
        <v>0</v>
      </c>
      <c r="S185">
        <f t="shared" si="87"/>
        <v>0</v>
      </c>
      <c r="T185">
        <f t="shared" si="88"/>
        <v>0</v>
      </c>
      <c r="U185">
        <f t="shared" si="89"/>
        <v>0</v>
      </c>
      <c r="V185">
        <f t="shared" si="90"/>
        <v>0</v>
      </c>
      <c r="W185">
        <f t="shared" si="91"/>
        <v>0</v>
      </c>
      <c r="X185">
        <f t="shared" si="92"/>
        <v>0</v>
      </c>
      <c r="Y185">
        <f t="shared" si="93"/>
        <v>0</v>
      </c>
      <c r="Z185">
        <f t="shared" si="94"/>
        <v>0</v>
      </c>
      <c r="AA185">
        <f t="shared" si="95"/>
        <v>0</v>
      </c>
      <c r="AB185">
        <f t="shared" si="96"/>
        <v>0</v>
      </c>
      <c r="AC185">
        <f t="shared" si="97"/>
        <v>0</v>
      </c>
      <c r="AD185">
        <f t="shared" si="98"/>
        <v>0</v>
      </c>
      <c r="AE185">
        <f t="shared" si="99"/>
        <v>0</v>
      </c>
      <c r="AF185">
        <f t="shared" si="100"/>
        <v>0</v>
      </c>
      <c r="AG185">
        <f t="shared" si="101"/>
        <v>0</v>
      </c>
      <c r="AH185">
        <f t="shared" si="102"/>
        <v>0</v>
      </c>
      <c r="AI185">
        <f t="shared" si="103"/>
        <v>0</v>
      </c>
      <c r="AJ185">
        <f t="shared" si="104"/>
        <v>0</v>
      </c>
      <c r="AK185">
        <f t="shared" si="105"/>
        <v>0</v>
      </c>
    </row>
    <row r="186" spans="1:38" ht="15.75" customHeight="1" x14ac:dyDescent="0.3">
      <c r="A186" s="5" t="s">
        <v>95</v>
      </c>
      <c r="B186" s="5" t="s">
        <v>96</v>
      </c>
      <c r="C186" s="6" t="s">
        <v>8</v>
      </c>
      <c r="D186" s="7">
        <v>118.12</v>
      </c>
      <c r="E186" s="7"/>
      <c r="F186" s="7"/>
      <c r="G186" s="7"/>
      <c r="H186" s="7"/>
      <c r="I186" s="7"/>
      <c r="J186" s="7"/>
      <c r="K186" s="7"/>
      <c r="L186" s="7"/>
      <c r="M186" s="8"/>
      <c r="O186" t="str">
        <f>""</f>
        <v/>
      </c>
      <c r="P186" s="11" t="s">
        <v>37</v>
      </c>
      <c r="Q186">
        <v>1</v>
      </c>
      <c r="R186">
        <f t="shared" si="86"/>
        <v>0</v>
      </c>
      <c r="S186">
        <f t="shared" si="87"/>
        <v>0</v>
      </c>
      <c r="T186">
        <f t="shared" si="88"/>
        <v>0</v>
      </c>
      <c r="U186">
        <f t="shared" si="89"/>
        <v>0</v>
      </c>
      <c r="V186">
        <f t="shared" si="90"/>
        <v>0</v>
      </c>
      <c r="W186">
        <f t="shared" si="91"/>
        <v>0</v>
      </c>
      <c r="X186">
        <f t="shared" si="92"/>
        <v>0</v>
      </c>
      <c r="Y186">
        <f t="shared" si="93"/>
        <v>0</v>
      </c>
      <c r="Z186">
        <f t="shared" si="94"/>
        <v>0</v>
      </c>
      <c r="AA186">
        <f t="shared" si="95"/>
        <v>0</v>
      </c>
      <c r="AB186">
        <f t="shared" si="96"/>
        <v>0</v>
      </c>
      <c r="AC186">
        <f t="shared" si="97"/>
        <v>0</v>
      </c>
      <c r="AD186">
        <f t="shared" si="98"/>
        <v>0</v>
      </c>
      <c r="AE186">
        <f t="shared" si="99"/>
        <v>0</v>
      </c>
      <c r="AF186">
        <f t="shared" si="100"/>
        <v>0</v>
      </c>
      <c r="AG186">
        <f t="shared" si="101"/>
        <v>0</v>
      </c>
      <c r="AH186">
        <f t="shared" si="102"/>
        <v>0</v>
      </c>
      <c r="AI186">
        <f t="shared" si="103"/>
        <v>0</v>
      </c>
      <c r="AJ186">
        <f t="shared" si="104"/>
        <v>0</v>
      </c>
      <c r="AK186">
        <f t="shared" si="105"/>
        <v>0</v>
      </c>
    </row>
    <row r="187" spans="1:38" ht="15.75" customHeight="1" x14ac:dyDescent="0.3">
      <c r="A187" s="5" t="s">
        <v>97</v>
      </c>
      <c r="B187" s="5" t="s">
        <v>98</v>
      </c>
      <c r="C187" s="6" t="s">
        <v>8</v>
      </c>
      <c r="D187" s="7">
        <v>21.26</v>
      </c>
      <c r="E187" s="7"/>
      <c r="F187" s="7"/>
      <c r="G187" s="7"/>
      <c r="H187" s="7"/>
      <c r="I187" s="7"/>
      <c r="J187" s="7"/>
      <c r="K187" s="7"/>
      <c r="L187" s="7"/>
      <c r="M187" s="8"/>
      <c r="O187" t="str">
        <f>""</f>
        <v/>
      </c>
      <c r="P187" s="11" t="s">
        <v>37</v>
      </c>
      <c r="Q187">
        <v>1</v>
      </c>
      <c r="R187">
        <f t="shared" si="86"/>
        <v>0</v>
      </c>
      <c r="S187">
        <f t="shared" si="87"/>
        <v>0</v>
      </c>
      <c r="T187">
        <f t="shared" si="88"/>
        <v>0</v>
      </c>
      <c r="U187">
        <f t="shared" si="89"/>
        <v>0</v>
      </c>
      <c r="V187">
        <f t="shared" si="90"/>
        <v>0</v>
      </c>
      <c r="W187">
        <f t="shared" si="91"/>
        <v>0</v>
      </c>
      <c r="X187">
        <f t="shared" si="92"/>
        <v>0</v>
      </c>
      <c r="Y187">
        <f t="shared" si="93"/>
        <v>0</v>
      </c>
      <c r="Z187">
        <f t="shared" si="94"/>
        <v>0</v>
      </c>
      <c r="AA187">
        <f t="shared" si="95"/>
        <v>0</v>
      </c>
      <c r="AB187">
        <f t="shared" si="96"/>
        <v>0</v>
      </c>
      <c r="AC187">
        <f t="shared" si="97"/>
        <v>0</v>
      </c>
      <c r="AD187">
        <f t="shared" si="98"/>
        <v>0</v>
      </c>
      <c r="AE187">
        <f t="shared" si="99"/>
        <v>0</v>
      </c>
      <c r="AF187">
        <f t="shared" si="100"/>
        <v>0</v>
      </c>
      <c r="AG187">
        <f t="shared" si="101"/>
        <v>0</v>
      </c>
      <c r="AH187">
        <f t="shared" si="102"/>
        <v>0</v>
      </c>
      <c r="AI187">
        <f t="shared" si="103"/>
        <v>0</v>
      </c>
      <c r="AJ187">
        <f t="shared" si="104"/>
        <v>0</v>
      </c>
      <c r="AK187">
        <f t="shared" si="105"/>
        <v>0</v>
      </c>
    </row>
    <row r="188" spans="1:38" ht="15.75" customHeight="1" x14ac:dyDescent="0.3">
      <c r="A188" s="5" t="s">
        <v>62</v>
      </c>
      <c r="B188" s="5" t="s">
        <v>99</v>
      </c>
      <c r="C188" s="6" t="s">
        <v>8</v>
      </c>
      <c r="D188" s="7">
        <v>60</v>
      </c>
      <c r="E188" s="7"/>
      <c r="F188" s="7"/>
      <c r="G188" s="7"/>
      <c r="H188" s="7"/>
      <c r="I188" s="7"/>
      <c r="J188" s="7"/>
      <c r="K188" s="7"/>
      <c r="L188" s="7"/>
      <c r="M188" s="8"/>
      <c r="O188" t="str">
        <f>""</f>
        <v/>
      </c>
      <c r="P188" s="11" t="s">
        <v>37</v>
      </c>
      <c r="Q188">
        <v>1</v>
      </c>
      <c r="R188">
        <f t="shared" si="86"/>
        <v>0</v>
      </c>
      <c r="S188">
        <f t="shared" si="87"/>
        <v>0</v>
      </c>
      <c r="T188">
        <f t="shared" si="88"/>
        <v>0</v>
      </c>
      <c r="U188">
        <f t="shared" si="89"/>
        <v>0</v>
      </c>
      <c r="V188">
        <f t="shared" si="90"/>
        <v>0</v>
      </c>
      <c r="W188">
        <f t="shared" si="91"/>
        <v>0</v>
      </c>
      <c r="X188">
        <f t="shared" si="92"/>
        <v>0</v>
      </c>
      <c r="Y188">
        <f t="shared" si="93"/>
        <v>0</v>
      </c>
      <c r="Z188">
        <f t="shared" si="94"/>
        <v>0</v>
      </c>
      <c r="AA188">
        <f t="shared" si="95"/>
        <v>0</v>
      </c>
      <c r="AB188">
        <f t="shared" si="96"/>
        <v>0</v>
      </c>
      <c r="AC188">
        <f t="shared" si="97"/>
        <v>0</v>
      </c>
      <c r="AD188">
        <f t="shared" si="98"/>
        <v>0</v>
      </c>
      <c r="AE188">
        <f t="shared" si="99"/>
        <v>0</v>
      </c>
      <c r="AF188">
        <f t="shared" si="100"/>
        <v>0</v>
      </c>
      <c r="AG188">
        <f t="shared" si="101"/>
        <v>0</v>
      </c>
      <c r="AH188">
        <f t="shared" si="102"/>
        <v>0</v>
      </c>
      <c r="AI188">
        <f t="shared" si="103"/>
        <v>0</v>
      </c>
      <c r="AJ188">
        <f t="shared" si="104"/>
        <v>0</v>
      </c>
      <c r="AK188">
        <f t="shared" si="105"/>
        <v>0</v>
      </c>
    </row>
    <row r="189" spans="1:38" ht="15.75" customHeight="1" x14ac:dyDescent="0.3">
      <c r="A189" s="5" t="s">
        <v>23</v>
      </c>
      <c r="B189" s="5" t="s">
        <v>168</v>
      </c>
      <c r="C189" s="6" t="s">
        <v>15</v>
      </c>
      <c r="D189" s="7">
        <v>75.42</v>
      </c>
      <c r="E189" s="7"/>
      <c r="F189" s="7"/>
      <c r="G189" s="7"/>
      <c r="H189" s="7"/>
      <c r="I189" s="7"/>
      <c r="J189" s="7"/>
      <c r="K189" s="7"/>
      <c r="L189" s="7"/>
      <c r="M189" s="7"/>
      <c r="O189" t="str">
        <f>"01"</f>
        <v>01</v>
      </c>
      <c r="P189" s="11" t="s">
        <v>37</v>
      </c>
      <c r="Q189">
        <v>1</v>
      </c>
      <c r="R189">
        <f t="shared" si="86"/>
        <v>0</v>
      </c>
      <c r="S189">
        <f t="shared" si="87"/>
        <v>0</v>
      </c>
      <c r="T189">
        <f t="shared" si="88"/>
        <v>0</v>
      </c>
      <c r="U189">
        <f t="shared" si="89"/>
        <v>0</v>
      </c>
      <c r="V189">
        <f t="shared" si="90"/>
        <v>0</v>
      </c>
      <c r="W189">
        <f t="shared" si="91"/>
        <v>0</v>
      </c>
      <c r="X189">
        <f t="shared" si="92"/>
        <v>0</v>
      </c>
      <c r="Y189">
        <f t="shared" si="93"/>
        <v>0</v>
      </c>
      <c r="Z189">
        <f t="shared" si="94"/>
        <v>0</v>
      </c>
      <c r="AA189">
        <f t="shared" si="95"/>
        <v>0</v>
      </c>
      <c r="AB189">
        <f t="shared" si="96"/>
        <v>0</v>
      </c>
      <c r="AC189">
        <f t="shared" si="97"/>
        <v>0</v>
      </c>
      <c r="AD189">
        <f t="shared" si="98"/>
        <v>0</v>
      </c>
      <c r="AE189">
        <f t="shared" si="99"/>
        <v>0</v>
      </c>
      <c r="AF189">
        <f t="shared" si="100"/>
        <v>0</v>
      </c>
      <c r="AG189">
        <f t="shared" si="101"/>
        <v>0</v>
      </c>
      <c r="AH189">
        <f t="shared" si="102"/>
        <v>0</v>
      </c>
      <c r="AI189">
        <f t="shared" si="103"/>
        <v>0</v>
      </c>
      <c r="AJ189">
        <f t="shared" si="104"/>
        <v>0</v>
      </c>
      <c r="AK189">
        <f t="shared" si="105"/>
        <v>0</v>
      </c>
    </row>
    <row r="190" spans="1:38" ht="15.75" customHeight="1" x14ac:dyDescent="0.3">
      <c r="A190" s="5" t="s">
        <v>100</v>
      </c>
      <c r="B190" s="5" t="s">
        <v>101</v>
      </c>
      <c r="C190" s="6" t="s">
        <v>15</v>
      </c>
      <c r="D190" s="7">
        <v>75.42</v>
      </c>
      <c r="E190" s="7"/>
      <c r="F190" s="7"/>
      <c r="G190" s="7"/>
      <c r="H190" s="7"/>
      <c r="I190" s="7"/>
      <c r="J190" s="7"/>
      <c r="K190" s="7"/>
      <c r="L190" s="7"/>
      <c r="M190" s="8"/>
      <c r="O190" t="str">
        <f>""</f>
        <v/>
      </c>
      <c r="P190" s="11" t="s">
        <v>37</v>
      </c>
      <c r="Q190">
        <v>1</v>
      </c>
      <c r="R190">
        <f t="shared" si="86"/>
        <v>0</v>
      </c>
      <c r="S190">
        <f t="shared" si="87"/>
        <v>0</v>
      </c>
      <c r="T190">
        <f t="shared" si="88"/>
        <v>0</v>
      </c>
      <c r="U190">
        <f t="shared" si="89"/>
        <v>0</v>
      </c>
      <c r="V190">
        <f t="shared" si="90"/>
        <v>0</v>
      </c>
      <c r="W190">
        <f t="shared" si="91"/>
        <v>0</v>
      </c>
      <c r="X190">
        <f t="shared" si="92"/>
        <v>0</v>
      </c>
      <c r="Y190">
        <f t="shared" si="93"/>
        <v>0</v>
      </c>
      <c r="Z190">
        <f t="shared" si="94"/>
        <v>0</v>
      </c>
      <c r="AA190">
        <f t="shared" si="95"/>
        <v>0</v>
      </c>
      <c r="AB190">
        <f t="shared" si="96"/>
        <v>0</v>
      </c>
      <c r="AC190">
        <f t="shared" si="97"/>
        <v>0</v>
      </c>
      <c r="AD190">
        <f t="shared" si="98"/>
        <v>0</v>
      </c>
      <c r="AE190">
        <f t="shared" si="99"/>
        <v>0</v>
      </c>
      <c r="AF190">
        <f t="shared" si="100"/>
        <v>0</v>
      </c>
      <c r="AG190">
        <f t="shared" si="101"/>
        <v>0</v>
      </c>
      <c r="AH190">
        <f t="shared" si="102"/>
        <v>0</v>
      </c>
      <c r="AI190">
        <f t="shared" si="103"/>
        <v>0</v>
      </c>
      <c r="AJ190">
        <f t="shared" si="104"/>
        <v>0</v>
      </c>
      <c r="AK190">
        <f t="shared" si="105"/>
        <v>0</v>
      </c>
    </row>
    <row r="191" spans="1:38" ht="15.75" customHeight="1" x14ac:dyDescent="0.3">
      <c r="A191" s="9"/>
      <c r="B191" s="9"/>
      <c r="C191" s="10"/>
      <c r="D191" s="7"/>
      <c r="E191" s="7"/>
      <c r="F191" s="7"/>
      <c r="G191" s="7"/>
      <c r="H191" s="7"/>
      <c r="I191" s="7"/>
      <c r="J191" s="7"/>
      <c r="K191" s="7"/>
      <c r="L191" s="7"/>
      <c r="M191" s="7"/>
    </row>
    <row r="192" spans="1:38" ht="15.75" customHeight="1" x14ac:dyDescent="0.3">
      <c r="A192" s="9"/>
      <c r="B192" s="9"/>
      <c r="C192" s="10"/>
      <c r="D192" s="7"/>
      <c r="E192" s="7"/>
      <c r="F192" s="7"/>
      <c r="G192" s="7"/>
      <c r="H192" s="7"/>
      <c r="I192" s="7"/>
      <c r="J192" s="7"/>
      <c r="K192" s="7"/>
      <c r="L192" s="7"/>
      <c r="M192" s="7"/>
    </row>
    <row r="193" spans="1:38" ht="15.75" customHeight="1" x14ac:dyDescent="0.3">
      <c r="A193" s="9"/>
      <c r="B193" s="9"/>
      <c r="C193" s="10"/>
      <c r="D193" s="7"/>
      <c r="E193" s="7"/>
      <c r="F193" s="7"/>
      <c r="G193" s="7"/>
      <c r="H193" s="7"/>
      <c r="I193" s="7"/>
      <c r="J193" s="7"/>
      <c r="K193" s="7"/>
      <c r="L193" s="7"/>
      <c r="M193" s="7"/>
    </row>
    <row r="194" spans="1:38" ht="15.75" customHeight="1" x14ac:dyDescent="0.3">
      <c r="A194" s="9"/>
      <c r="B194" s="9"/>
      <c r="C194" s="10"/>
      <c r="D194" s="7"/>
      <c r="E194" s="7"/>
      <c r="F194" s="7"/>
      <c r="G194" s="7"/>
      <c r="H194" s="7"/>
      <c r="I194" s="7"/>
      <c r="J194" s="7"/>
      <c r="K194" s="7"/>
      <c r="L194" s="7"/>
      <c r="M194" s="7"/>
    </row>
    <row r="195" spans="1:38" ht="15.75" customHeight="1" x14ac:dyDescent="0.3">
      <c r="A195" s="9"/>
      <c r="B195" s="9"/>
      <c r="C195" s="10"/>
      <c r="D195" s="7"/>
      <c r="E195" s="7"/>
      <c r="F195" s="7"/>
      <c r="G195" s="7"/>
      <c r="H195" s="7"/>
      <c r="I195" s="7"/>
      <c r="J195" s="7"/>
      <c r="K195" s="7"/>
      <c r="L195" s="7"/>
      <c r="M195" s="7"/>
    </row>
    <row r="196" spans="1:38" ht="15.75" customHeight="1" x14ac:dyDescent="0.3">
      <c r="A196" s="9"/>
      <c r="B196" s="9"/>
      <c r="C196" s="10"/>
      <c r="D196" s="7"/>
      <c r="E196" s="7"/>
      <c r="F196" s="7"/>
      <c r="G196" s="7"/>
      <c r="H196" s="7"/>
      <c r="I196" s="7"/>
      <c r="J196" s="7"/>
      <c r="K196" s="7"/>
      <c r="L196" s="7"/>
      <c r="M196" s="7"/>
    </row>
    <row r="197" spans="1:38" ht="15.75" customHeight="1" x14ac:dyDescent="0.3">
      <c r="A197" s="9"/>
      <c r="B197" s="9"/>
      <c r="C197" s="10"/>
      <c r="D197" s="7"/>
      <c r="E197" s="7"/>
      <c r="F197" s="7"/>
      <c r="G197" s="7"/>
      <c r="H197" s="7"/>
      <c r="I197" s="7"/>
      <c r="J197" s="7"/>
      <c r="K197" s="7"/>
      <c r="L197" s="7"/>
      <c r="M197" s="7"/>
    </row>
    <row r="198" spans="1:38" ht="15.75" customHeight="1" x14ac:dyDescent="0.3">
      <c r="A198" s="9"/>
      <c r="B198" s="9"/>
      <c r="C198" s="10"/>
      <c r="D198" s="7"/>
      <c r="E198" s="7"/>
      <c r="F198" s="7"/>
      <c r="G198" s="7"/>
      <c r="H198" s="7"/>
      <c r="I198" s="7"/>
      <c r="J198" s="7"/>
      <c r="K198" s="7"/>
      <c r="L198" s="7"/>
      <c r="M198" s="7"/>
    </row>
    <row r="199" spans="1:38" ht="15.75" customHeight="1" x14ac:dyDescent="0.3">
      <c r="A199" s="9"/>
      <c r="B199" s="9"/>
      <c r="C199" s="10"/>
      <c r="D199" s="7"/>
      <c r="E199" s="7"/>
      <c r="F199" s="7"/>
      <c r="G199" s="7"/>
      <c r="H199" s="7"/>
      <c r="I199" s="7"/>
      <c r="J199" s="7"/>
      <c r="K199" s="7"/>
      <c r="L199" s="7"/>
      <c r="M199" s="7"/>
    </row>
    <row r="200" spans="1:38" ht="15.75" customHeight="1" x14ac:dyDescent="0.3">
      <c r="A200" s="9"/>
      <c r="B200" s="9"/>
      <c r="C200" s="10"/>
      <c r="D200" s="7"/>
      <c r="E200" s="7"/>
      <c r="F200" s="7"/>
      <c r="G200" s="7"/>
      <c r="H200" s="7"/>
      <c r="I200" s="7"/>
      <c r="J200" s="7"/>
      <c r="K200" s="7"/>
      <c r="L200" s="7"/>
      <c r="M200" s="7"/>
    </row>
    <row r="201" spans="1:38" ht="15.75" customHeight="1" x14ac:dyDescent="0.3">
      <c r="A201" s="9"/>
      <c r="B201" s="9"/>
      <c r="C201" s="10"/>
      <c r="D201" s="7"/>
      <c r="E201" s="7"/>
      <c r="F201" s="7"/>
      <c r="G201" s="7"/>
      <c r="H201" s="7"/>
      <c r="I201" s="7"/>
      <c r="J201" s="7"/>
      <c r="K201" s="7"/>
      <c r="L201" s="7"/>
      <c r="M201" s="7"/>
    </row>
    <row r="202" spans="1:38" ht="15.75" customHeight="1" x14ac:dyDescent="0.3">
      <c r="A202" s="9"/>
      <c r="B202" s="9"/>
      <c r="C202" s="10"/>
      <c r="D202" s="7"/>
      <c r="E202" s="7"/>
      <c r="F202" s="7"/>
      <c r="G202" s="7"/>
      <c r="H202" s="7"/>
      <c r="I202" s="7"/>
      <c r="J202" s="7"/>
      <c r="K202" s="7"/>
      <c r="L202" s="7"/>
      <c r="M202" s="7"/>
    </row>
    <row r="203" spans="1:38" ht="15.75" customHeight="1" x14ac:dyDescent="0.3">
      <c r="A203" s="9"/>
      <c r="B203" s="9"/>
      <c r="C203" s="10"/>
      <c r="D203" s="7"/>
      <c r="E203" s="7"/>
      <c r="F203" s="7"/>
      <c r="G203" s="7"/>
      <c r="H203" s="7"/>
      <c r="I203" s="7"/>
      <c r="J203" s="7"/>
      <c r="K203" s="7"/>
      <c r="L203" s="7"/>
      <c r="M203" s="7"/>
    </row>
    <row r="204" spans="1:38" ht="15.75" customHeight="1" x14ac:dyDescent="0.3">
      <c r="A204" s="9"/>
      <c r="B204" s="9"/>
      <c r="C204" s="10"/>
      <c r="D204" s="7"/>
      <c r="E204" s="7"/>
      <c r="F204" s="7"/>
      <c r="G204" s="7"/>
      <c r="H204" s="7"/>
      <c r="I204" s="7"/>
      <c r="J204" s="7"/>
      <c r="K204" s="7"/>
      <c r="L204" s="7"/>
      <c r="M204" s="7"/>
    </row>
    <row r="205" spans="1:38" ht="15.75" customHeight="1" x14ac:dyDescent="0.3">
      <c r="A205" s="9"/>
      <c r="B205" s="9"/>
      <c r="C205" s="10"/>
      <c r="D205" s="7"/>
      <c r="E205" s="7"/>
      <c r="F205" s="7"/>
      <c r="G205" s="7"/>
      <c r="H205" s="7"/>
      <c r="I205" s="7"/>
      <c r="J205" s="7"/>
      <c r="K205" s="7"/>
      <c r="L205" s="7"/>
      <c r="M205" s="7"/>
    </row>
    <row r="206" spans="1:38" ht="15.75" customHeight="1" x14ac:dyDescent="0.3">
      <c r="A206" s="9"/>
      <c r="B206" s="9"/>
      <c r="C206" s="10"/>
      <c r="D206" s="7"/>
      <c r="E206" s="7"/>
      <c r="F206" s="7"/>
      <c r="G206" s="7"/>
      <c r="H206" s="7"/>
      <c r="I206" s="7"/>
      <c r="J206" s="7"/>
      <c r="K206" s="7"/>
      <c r="L206" s="7"/>
      <c r="M206" s="7"/>
    </row>
    <row r="207" spans="1:38" ht="15.75" customHeight="1" x14ac:dyDescent="0.3">
      <c r="A207" s="17" t="s">
        <v>38</v>
      </c>
      <c r="B207" s="13"/>
      <c r="C207" s="18"/>
      <c r="D207" s="15"/>
      <c r="E207" s="15"/>
      <c r="F207" s="15">
        <f>SUM(F180:F206)</f>
        <v>0</v>
      </c>
      <c r="G207" s="15"/>
      <c r="H207" s="15">
        <f>SUM(H180:H206)</f>
        <v>0</v>
      </c>
      <c r="I207" s="15"/>
      <c r="J207" s="15">
        <f>SUM(J180:J206)</f>
        <v>0</v>
      </c>
      <c r="K207" s="15"/>
      <c r="L207" s="15">
        <f>F207+H207+J207</f>
        <v>0</v>
      </c>
      <c r="M207" s="15"/>
      <c r="R207">
        <f t="shared" ref="R207:AL207" si="106">ROUNDDOWN(SUM(R180:R184), 0)</f>
        <v>0</v>
      </c>
      <c r="S207">
        <f t="shared" si="106"/>
        <v>0</v>
      </c>
      <c r="T207">
        <f t="shared" si="106"/>
        <v>0</v>
      </c>
      <c r="U207">
        <f t="shared" si="106"/>
        <v>0</v>
      </c>
      <c r="V207">
        <f t="shared" si="106"/>
        <v>0</v>
      </c>
      <c r="W207">
        <f t="shared" si="106"/>
        <v>0</v>
      </c>
      <c r="X207">
        <f t="shared" si="106"/>
        <v>0</v>
      </c>
      <c r="Y207">
        <f t="shared" si="106"/>
        <v>0</v>
      </c>
      <c r="Z207">
        <f t="shared" si="106"/>
        <v>0</v>
      </c>
      <c r="AA207">
        <f t="shared" si="106"/>
        <v>0</v>
      </c>
      <c r="AB207">
        <f t="shared" si="106"/>
        <v>0</v>
      </c>
      <c r="AC207">
        <f t="shared" si="106"/>
        <v>0</v>
      </c>
      <c r="AD207">
        <f t="shared" si="106"/>
        <v>0</v>
      </c>
      <c r="AE207">
        <f t="shared" si="106"/>
        <v>0</v>
      </c>
      <c r="AF207">
        <f t="shared" si="106"/>
        <v>0</v>
      </c>
      <c r="AG207">
        <f t="shared" si="106"/>
        <v>0</v>
      </c>
      <c r="AH207">
        <f t="shared" si="106"/>
        <v>0</v>
      </c>
      <c r="AI207">
        <f t="shared" si="106"/>
        <v>0</v>
      </c>
      <c r="AJ207">
        <f t="shared" si="106"/>
        <v>0</v>
      </c>
      <c r="AK207">
        <f t="shared" si="106"/>
        <v>0</v>
      </c>
      <c r="AL207">
        <f t="shared" si="106"/>
        <v>0</v>
      </c>
    </row>
    <row r="208" spans="1:38" ht="15.75" customHeight="1" x14ac:dyDescent="0.3">
      <c r="A208" s="29" t="s">
        <v>151</v>
      </c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</row>
    <row r="209" spans="1:37" ht="15.75" customHeight="1" x14ac:dyDescent="0.3">
      <c r="A209" s="5" t="s">
        <v>50</v>
      </c>
      <c r="B209" s="5" t="s">
        <v>51</v>
      </c>
      <c r="C209" s="6" t="s">
        <v>15</v>
      </c>
      <c r="D209" s="7">
        <v>38</v>
      </c>
      <c r="E209" s="7"/>
      <c r="F209" s="7"/>
      <c r="G209" s="7"/>
      <c r="H209" s="7"/>
      <c r="I209" s="7"/>
      <c r="J209" s="7"/>
      <c r="K209" s="7"/>
      <c r="L209" s="7"/>
      <c r="M209" s="8"/>
      <c r="O209" t="str">
        <f>""</f>
        <v/>
      </c>
      <c r="P209" s="11" t="s">
        <v>37</v>
      </c>
      <c r="Q209">
        <v>1</v>
      </c>
      <c r="R209">
        <f>IF(P209="기계경비", J209, 0)</f>
        <v>0</v>
      </c>
      <c r="S209">
        <f>IF(P209="운반비", J209, 0)</f>
        <v>0</v>
      </c>
      <c r="T209">
        <f>IF(P209="작업부산물", F209, 0)</f>
        <v>0</v>
      </c>
      <c r="U209">
        <f>IF(P209="관급", F209, 0)</f>
        <v>0</v>
      </c>
      <c r="V209">
        <f>IF(P209="외주비", J209, 0)</f>
        <v>0</v>
      </c>
      <c r="W209">
        <f>IF(P209="장비비", J209, 0)</f>
        <v>0</v>
      </c>
      <c r="X209">
        <f>IF(P209="폐기물처리비", J209, 0)</f>
        <v>0</v>
      </c>
      <c r="Y209">
        <f>IF(P209="가설비", J209, 0)</f>
        <v>0</v>
      </c>
      <c r="Z209">
        <f>IF(P209="잡비제외분", F209, 0)</f>
        <v>0</v>
      </c>
      <c r="AA209">
        <f>IF(P209="사급자재대", L209, 0)</f>
        <v>0</v>
      </c>
      <c r="AB209">
        <f>IF(P209="관급자재대", L209, 0)</f>
        <v>0</v>
      </c>
      <c r="AC209">
        <f>IF(P209="사용자항목1", L209, 0)</f>
        <v>0</v>
      </c>
      <c r="AD209">
        <f>IF(P209="사용자항목2", L209, 0)</f>
        <v>0</v>
      </c>
      <c r="AE209">
        <f>IF(P209="사용자항목3", L209, 0)</f>
        <v>0</v>
      </c>
      <c r="AF209">
        <f>IF(P209="사용자항목4", L209, 0)</f>
        <v>0</v>
      </c>
      <c r="AG209">
        <f>IF(P209="사용자항목5", L209, 0)</f>
        <v>0</v>
      </c>
      <c r="AH209">
        <f>IF(P209="사용자항목6", L209, 0)</f>
        <v>0</v>
      </c>
      <c r="AI209">
        <f>IF(P209="사용자항목7", L209, 0)</f>
        <v>0</v>
      </c>
      <c r="AJ209">
        <f>IF(P209="사용자항목8", L209, 0)</f>
        <v>0</v>
      </c>
      <c r="AK209">
        <f>IF(P209="사용자항목9", L209, 0)</f>
        <v>0</v>
      </c>
    </row>
    <row r="210" spans="1:37" ht="15.75" customHeight="1" x14ac:dyDescent="0.3">
      <c r="A210" s="5" t="s">
        <v>111</v>
      </c>
      <c r="B210" s="5" t="s">
        <v>16</v>
      </c>
      <c r="C210" s="6" t="s">
        <v>15</v>
      </c>
      <c r="D210" s="7">
        <v>22.39</v>
      </c>
      <c r="E210" s="7"/>
      <c r="F210" s="7"/>
      <c r="G210" s="7"/>
      <c r="H210" s="7"/>
      <c r="I210" s="7"/>
      <c r="J210" s="7"/>
      <c r="K210" s="7"/>
      <c r="L210" s="7"/>
      <c r="M210" s="7"/>
      <c r="O210" t="str">
        <f>"01"</f>
        <v>01</v>
      </c>
      <c r="P210" s="11" t="s">
        <v>37</v>
      </c>
      <c r="Q210">
        <v>1</v>
      </c>
      <c r="R210">
        <f>IF(P210="기계경비", J210, 0)</f>
        <v>0</v>
      </c>
      <c r="S210">
        <f>IF(P210="운반비", J210, 0)</f>
        <v>0</v>
      </c>
      <c r="T210">
        <f>IF(P210="작업부산물", F210, 0)</f>
        <v>0</v>
      </c>
      <c r="U210">
        <f>IF(P210="관급", F210, 0)</f>
        <v>0</v>
      </c>
      <c r="V210">
        <f>IF(P210="외주비", J210, 0)</f>
        <v>0</v>
      </c>
      <c r="W210">
        <f>IF(P210="장비비", J210, 0)</f>
        <v>0</v>
      </c>
      <c r="X210">
        <f>IF(P210="폐기물처리비", J210, 0)</f>
        <v>0</v>
      </c>
      <c r="Y210">
        <f>IF(P210="가설비", J210, 0)</f>
        <v>0</v>
      </c>
      <c r="Z210">
        <f>IF(P210="잡비제외분", F210, 0)</f>
        <v>0</v>
      </c>
      <c r="AA210">
        <f>IF(P210="사급자재대", L210, 0)</f>
        <v>0</v>
      </c>
      <c r="AB210">
        <f>IF(P210="관급자재대", L210, 0)</f>
        <v>0</v>
      </c>
      <c r="AC210">
        <f>IF(P210="사용자항목1", L210, 0)</f>
        <v>0</v>
      </c>
      <c r="AD210">
        <f>IF(P210="사용자항목2", L210, 0)</f>
        <v>0</v>
      </c>
      <c r="AE210">
        <f>IF(P210="사용자항목3", L210, 0)</f>
        <v>0</v>
      </c>
      <c r="AF210">
        <f>IF(P210="사용자항목4", L210, 0)</f>
        <v>0</v>
      </c>
      <c r="AG210">
        <f>IF(P210="사용자항목5", L210, 0)</f>
        <v>0</v>
      </c>
      <c r="AH210">
        <f>IF(P210="사용자항목6", L210, 0)</f>
        <v>0</v>
      </c>
      <c r="AI210">
        <f>IF(P210="사용자항목7", L210, 0)</f>
        <v>0</v>
      </c>
      <c r="AJ210">
        <f>IF(P210="사용자항목8", L210, 0)</f>
        <v>0</v>
      </c>
      <c r="AK210">
        <f>IF(P210="사용자항목9", L210, 0)</f>
        <v>0</v>
      </c>
    </row>
    <row r="211" spans="1:37" ht="15.75" customHeight="1" x14ac:dyDescent="0.3">
      <c r="A211" s="5" t="s">
        <v>102</v>
      </c>
      <c r="B211" s="5" t="s">
        <v>103</v>
      </c>
      <c r="C211" s="6" t="s">
        <v>61</v>
      </c>
      <c r="D211" s="7">
        <v>4</v>
      </c>
      <c r="E211" s="7"/>
      <c r="F211" s="7"/>
      <c r="G211" s="7"/>
      <c r="H211" s="7"/>
      <c r="I211" s="7"/>
      <c r="J211" s="7"/>
      <c r="K211" s="7"/>
      <c r="L211" s="7"/>
      <c r="M211" s="8"/>
      <c r="O211" t="str">
        <f>""</f>
        <v/>
      </c>
      <c r="P211" s="11" t="s">
        <v>37</v>
      </c>
      <c r="Q211">
        <v>1</v>
      </c>
      <c r="R211">
        <f>IF(P211="기계경비", J211, 0)</f>
        <v>0</v>
      </c>
      <c r="S211">
        <f>IF(P211="운반비", J211, 0)</f>
        <v>0</v>
      </c>
      <c r="T211">
        <f>IF(P211="작업부산물", F211, 0)</f>
        <v>0</v>
      </c>
      <c r="U211">
        <f>IF(P211="관급", F211, 0)</f>
        <v>0</v>
      </c>
      <c r="V211">
        <f>IF(P211="외주비", J211, 0)</f>
        <v>0</v>
      </c>
      <c r="W211">
        <f>IF(P211="장비비", J211, 0)</f>
        <v>0</v>
      </c>
      <c r="X211">
        <f>IF(P211="폐기물처리비", J211, 0)</f>
        <v>0</v>
      </c>
      <c r="Y211">
        <f>IF(P211="가설비", J211, 0)</f>
        <v>0</v>
      </c>
      <c r="Z211">
        <f>IF(P211="잡비제외분", F211, 0)</f>
        <v>0</v>
      </c>
      <c r="AA211">
        <f>IF(P211="사급자재대", L211, 0)</f>
        <v>0</v>
      </c>
      <c r="AB211">
        <f>IF(P211="관급자재대", L211, 0)</f>
        <v>0</v>
      </c>
      <c r="AC211">
        <f>IF(P211="사용자항목1", L211, 0)</f>
        <v>0</v>
      </c>
      <c r="AD211">
        <f>IF(P211="사용자항목2", L211, 0)</f>
        <v>0</v>
      </c>
      <c r="AE211">
        <f>IF(P211="사용자항목3", L211, 0)</f>
        <v>0</v>
      </c>
      <c r="AF211">
        <f>IF(P211="사용자항목4", L211, 0)</f>
        <v>0</v>
      </c>
      <c r="AG211">
        <f>IF(P211="사용자항목5", L211, 0)</f>
        <v>0</v>
      </c>
      <c r="AH211">
        <f>IF(P211="사용자항목6", L211, 0)</f>
        <v>0</v>
      </c>
      <c r="AI211">
        <f>IF(P211="사용자항목7", L211, 0)</f>
        <v>0</v>
      </c>
      <c r="AJ211">
        <f>IF(P211="사용자항목8", L211, 0)</f>
        <v>0</v>
      </c>
      <c r="AK211">
        <f>IF(P211="사용자항목9", L211, 0)</f>
        <v>0</v>
      </c>
    </row>
    <row r="212" spans="1:37" ht="15.75" customHeight="1" x14ac:dyDescent="0.3">
      <c r="A212" s="9"/>
      <c r="B212" s="9"/>
      <c r="C212" s="10"/>
      <c r="D212" s="7"/>
      <c r="E212" s="7"/>
      <c r="F212" s="7"/>
      <c r="G212" s="7"/>
      <c r="H212" s="7"/>
      <c r="I212" s="7"/>
      <c r="J212" s="7"/>
      <c r="K212" s="7"/>
      <c r="L212" s="7"/>
      <c r="M212" s="7"/>
    </row>
    <row r="213" spans="1:37" ht="15.75" customHeight="1" x14ac:dyDescent="0.3">
      <c r="A213" s="9"/>
      <c r="B213" s="9"/>
      <c r="C213" s="10"/>
      <c r="D213" s="7"/>
      <c r="E213" s="7"/>
      <c r="F213" s="7"/>
      <c r="G213" s="7"/>
      <c r="H213" s="7"/>
      <c r="I213" s="7"/>
      <c r="J213" s="7"/>
      <c r="K213" s="7"/>
      <c r="L213" s="7"/>
      <c r="M213" s="7"/>
    </row>
    <row r="214" spans="1:37" ht="15.75" customHeight="1" x14ac:dyDescent="0.3">
      <c r="A214" s="9"/>
      <c r="B214" s="9"/>
      <c r="C214" s="10"/>
      <c r="D214" s="7"/>
      <c r="E214" s="7"/>
      <c r="F214" s="7"/>
      <c r="G214" s="7"/>
      <c r="H214" s="7"/>
      <c r="I214" s="7"/>
      <c r="J214" s="7"/>
      <c r="K214" s="7"/>
      <c r="L214" s="7"/>
      <c r="M214" s="7"/>
    </row>
    <row r="215" spans="1:37" ht="15.75" customHeight="1" x14ac:dyDescent="0.3">
      <c r="A215" s="9"/>
      <c r="B215" s="9"/>
      <c r="C215" s="10"/>
      <c r="D215" s="7"/>
      <c r="E215" s="7"/>
      <c r="F215" s="7"/>
      <c r="G215" s="7"/>
      <c r="H215" s="7"/>
      <c r="I215" s="7"/>
      <c r="J215" s="7"/>
      <c r="K215" s="7"/>
      <c r="L215" s="7"/>
      <c r="M215" s="7"/>
    </row>
    <row r="216" spans="1:37" ht="15.75" customHeight="1" x14ac:dyDescent="0.3">
      <c r="A216" s="9"/>
      <c r="B216" s="9"/>
      <c r="C216" s="10"/>
      <c r="D216" s="7"/>
      <c r="E216" s="7"/>
      <c r="F216" s="7"/>
      <c r="G216" s="7"/>
      <c r="H216" s="7"/>
      <c r="I216" s="7"/>
      <c r="J216" s="7"/>
      <c r="K216" s="7"/>
      <c r="L216" s="7"/>
      <c r="M216" s="7"/>
    </row>
    <row r="217" spans="1:37" ht="15.75" customHeight="1" x14ac:dyDescent="0.3">
      <c r="A217" s="9"/>
      <c r="B217" s="9"/>
      <c r="C217" s="10"/>
      <c r="D217" s="7"/>
      <c r="E217" s="7"/>
      <c r="F217" s="7"/>
      <c r="G217" s="7"/>
      <c r="H217" s="7"/>
      <c r="I217" s="7"/>
      <c r="J217" s="7"/>
      <c r="K217" s="7"/>
      <c r="L217" s="7"/>
      <c r="M217" s="7"/>
    </row>
    <row r="218" spans="1:37" ht="15.75" customHeight="1" x14ac:dyDescent="0.3">
      <c r="A218" s="9"/>
      <c r="B218" s="9"/>
      <c r="C218" s="10"/>
      <c r="D218" s="7"/>
      <c r="E218" s="7"/>
      <c r="F218" s="7"/>
      <c r="G218" s="7"/>
      <c r="H218" s="7"/>
      <c r="I218" s="7"/>
      <c r="J218" s="7"/>
      <c r="K218" s="7"/>
      <c r="L218" s="7"/>
      <c r="M218" s="7"/>
    </row>
    <row r="219" spans="1:37" ht="15.75" customHeight="1" x14ac:dyDescent="0.3">
      <c r="A219" s="9"/>
      <c r="B219" s="9"/>
      <c r="C219" s="10"/>
      <c r="D219" s="7"/>
      <c r="E219" s="7"/>
      <c r="F219" s="7"/>
      <c r="G219" s="7"/>
      <c r="H219" s="7"/>
      <c r="I219" s="7"/>
      <c r="J219" s="7"/>
      <c r="K219" s="7"/>
      <c r="L219" s="7"/>
      <c r="M219" s="7"/>
    </row>
    <row r="220" spans="1:37" ht="15.75" customHeight="1" x14ac:dyDescent="0.3">
      <c r="A220" s="9"/>
      <c r="B220" s="9"/>
      <c r="C220" s="10"/>
      <c r="D220" s="7"/>
      <c r="E220" s="7"/>
      <c r="F220" s="7"/>
      <c r="G220" s="7"/>
      <c r="H220" s="7"/>
      <c r="I220" s="7"/>
      <c r="J220" s="7"/>
      <c r="K220" s="7"/>
      <c r="L220" s="7"/>
      <c r="M220" s="7"/>
    </row>
    <row r="221" spans="1:37" ht="15.75" customHeight="1" x14ac:dyDescent="0.3">
      <c r="A221" s="9"/>
      <c r="B221" s="9"/>
      <c r="C221" s="10"/>
      <c r="D221" s="7"/>
      <c r="E221" s="7"/>
      <c r="F221" s="7"/>
      <c r="G221" s="7"/>
      <c r="H221" s="7"/>
      <c r="I221" s="7"/>
      <c r="J221" s="7"/>
      <c r="K221" s="7"/>
      <c r="L221" s="7"/>
      <c r="M221" s="7"/>
    </row>
    <row r="222" spans="1:37" ht="15.75" customHeight="1" x14ac:dyDescent="0.3">
      <c r="A222" s="9"/>
      <c r="B222" s="9"/>
      <c r="C222" s="10"/>
      <c r="D222" s="7"/>
      <c r="E222" s="7"/>
      <c r="F222" s="7"/>
      <c r="G222" s="7"/>
      <c r="H222" s="7"/>
      <c r="I222" s="7"/>
      <c r="J222" s="7"/>
      <c r="K222" s="7"/>
      <c r="L222" s="7"/>
      <c r="M222" s="7"/>
    </row>
    <row r="223" spans="1:37" ht="15.75" customHeight="1" x14ac:dyDescent="0.3">
      <c r="A223" s="9"/>
      <c r="B223" s="9"/>
      <c r="C223" s="10"/>
      <c r="D223" s="7"/>
      <c r="E223" s="7"/>
      <c r="F223" s="7"/>
      <c r="G223" s="7"/>
      <c r="H223" s="7"/>
      <c r="I223" s="7"/>
      <c r="J223" s="7"/>
      <c r="K223" s="7"/>
      <c r="L223" s="7"/>
      <c r="M223" s="7"/>
    </row>
    <row r="224" spans="1:37" ht="15.75" customHeight="1" x14ac:dyDescent="0.3">
      <c r="A224" s="9"/>
      <c r="B224" s="9"/>
      <c r="C224" s="10"/>
      <c r="D224" s="7"/>
      <c r="E224" s="7"/>
      <c r="F224" s="7"/>
      <c r="G224" s="7"/>
      <c r="H224" s="7"/>
      <c r="I224" s="7"/>
      <c r="J224" s="7"/>
      <c r="K224" s="7"/>
      <c r="L224" s="7"/>
      <c r="M224" s="7"/>
    </row>
    <row r="225" spans="1:38" ht="15.75" customHeight="1" x14ac:dyDescent="0.3">
      <c r="A225" s="9"/>
      <c r="B225" s="9"/>
      <c r="C225" s="10"/>
      <c r="D225" s="7"/>
      <c r="E225" s="7"/>
      <c r="F225" s="7"/>
      <c r="G225" s="7"/>
      <c r="H225" s="7"/>
      <c r="I225" s="7"/>
      <c r="J225" s="7"/>
      <c r="K225" s="7"/>
      <c r="L225" s="7"/>
      <c r="M225" s="7"/>
    </row>
    <row r="226" spans="1:38" ht="15.75" customHeight="1" x14ac:dyDescent="0.3">
      <c r="A226" s="9"/>
      <c r="B226" s="9"/>
      <c r="C226" s="10"/>
      <c r="D226" s="7"/>
      <c r="E226" s="7"/>
      <c r="F226" s="7"/>
      <c r="G226" s="7"/>
      <c r="H226" s="7"/>
      <c r="I226" s="7"/>
      <c r="J226" s="7"/>
      <c r="K226" s="7"/>
      <c r="L226" s="7"/>
      <c r="M226" s="7"/>
    </row>
    <row r="227" spans="1:38" ht="15.75" customHeight="1" x14ac:dyDescent="0.3">
      <c r="A227" s="9"/>
      <c r="B227" s="9"/>
      <c r="C227" s="10"/>
      <c r="D227" s="7"/>
      <c r="E227" s="7"/>
      <c r="F227" s="7"/>
      <c r="G227" s="7"/>
      <c r="H227" s="7"/>
      <c r="I227" s="7"/>
      <c r="J227" s="7"/>
      <c r="K227" s="7"/>
      <c r="L227" s="7"/>
      <c r="M227" s="7"/>
    </row>
    <row r="228" spans="1:38" ht="15.75" customHeight="1" x14ac:dyDescent="0.3">
      <c r="A228" s="9"/>
      <c r="B228" s="9"/>
      <c r="C228" s="10"/>
      <c r="D228" s="7"/>
      <c r="E228" s="7"/>
      <c r="F228" s="7"/>
      <c r="G228" s="7"/>
      <c r="H228" s="7"/>
      <c r="I228" s="7"/>
      <c r="J228" s="7"/>
      <c r="K228" s="7"/>
      <c r="L228" s="7"/>
      <c r="M228" s="7"/>
    </row>
    <row r="229" spans="1:38" ht="15.75" customHeight="1" x14ac:dyDescent="0.3">
      <c r="A229" s="9"/>
      <c r="B229" s="9"/>
      <c r="C229" s="10"/>
      <c r="D229" s="7"/>
      <c r="E229" s="7"/>
      <c r="F229" s="7"/>
      <c r="G229" s="7"/>
      <c r="H229" s="7"/>
      <c r="I229" s="7"/>
      <c r="J229" s="7"/>
      <c r="K229" s="7"/>
      <c r="L229" s="7"/>
      <c r="M229" s="7"/>
    </row>
    <row r="230" spans="1:38" ht="15.75" customHeight="1" x14ac:dyDescent="0.3">
      <c r="A230" s="9"/>
      <c r="B230" s="9"/>
      <c r="C230" s="10"/>
      <c r="D230" s="7"/>
      <c r="E230" s="7"/>
      <c r="F230" s="7"/>
      <c r="G230" s="7"/>
      <c r="H230" s="7"/>
      <c r="I230" s="7"/>
      <c r="J230" s="7"/>
      <c r="K230" s="7"/>
      <c r="L230" s="7"/>
      <c r="M230" s="7"/>
    </row>
    <row r="231" spans="1:38" ht="15.75" customHeight="1" x14ac:dyDescent="0.3">
      <c r="A231" s="9"/>
      <c r="B231" s="9"/>
      <c r="C231" s="10"/>
      <c r="D231" s="7"/>
      <c r="E231" s="7"/>
      <c r="F231" s="7"/>
      <c r="G231" s="7"/>
      <c r="H231" s="7"/>
      <c r="I231" s="7"/>
      <c r="J231" s="7"/>
      <c r="K231" s="7"/>
      <c r="L231" s="7"/>
      <c r="M231" s="7"/>
    </row>
    <row r="232" spans="1:38" ht="15.75" customHeight="1" x14ac:dyDescent="0.3">
      <c r="A232" s="9"/>
      <c r="B232" s="9"/>
      <c r="C232" s="10"/>
      <c r="D232" s="7"/>
      <c r="E232" s="7"/>
      <c r="F232" s="7"/>
      <c r="G232" s="7"/>
      <c r="H232" s="7"/>
      <c r="I232" s="7"/>
      <c r="J232" s="7"/>
      <c r="K232" s="7"/>
      <c r="L232" s="7"/>
      <c r="M232" s="7"/>
    </row>
    <row r="233" spans="1:38" ht="15.75" customHeight="1" x14ac:dyDescent="0.3">
      <c r="A233" s="9"/>
      <c r="B233" s="9"/>
      <c r="C233" s="10"/>
      <c r="D233" s="7"/>
      <c r="E233" s="7"/>
      <c r="F233" s="7"/>
      <c r="G233" s="7"/>
      <c r="H233" s="7"/>
      <c r="I233" s="7"/>
      <c r="J233" s="7"/>
      <c r="K233" s="7"/>
      <c r="L233" s="7"/>
      <c r="M233" s="7"/>
    </row>
    <row r="234" spans="1:38" ht="15.75" customHeight="1" x14ac:dyDescent="0.3">
      <c r="A234" s="9"/>
      <c r="B234" s="9"/>
      <c r="C234" s="10"/>
      <c r="D234" s="7"/>
      <c r="E234" s="7"/>
      <c r="F234" s="7"/>
      <c r="G234" s="7"/>
      <c r="H234" s="7"/>
      <c r="I234" s="7"/>
      <c r="J234" s="7"/>
      <c r="K234" s="7"/>
      <c r="L234" s="7"/>
      <c r="M234" s="7"/>
    </row>
    <row r="235" spans="1:38" ht="15.75" customHeight="1" x14ac:dyDescent="0.3">
      <c r="A235" s="9"/>
      <c r="B235" s="9"/>
      <c r="C235" s="10"/>
      <c r="D235" s="7"/>
      <c r="E235" s="7"/>
      <c r="F235" s="7"/>
      <c r="G235" s="7"/>
      <c r="H235" s="7"/>
      <c r="I235" s="7"/>
      <c r="J235" s="7"/>
      <c r="K235" s="7"/>
      <c r="L235" s="7"/>
      <c r="M235" s="7"/>
    </row>
    <row r="236" spans="1:38" ht="15.75" customHeight="1" x14ac:dyDescent="0.3">
      <c r="A236" s="17" t="s">
        <v>38</v>
      </c>
      <c r="B236" s="13"/>
      <c r="C236" s="18"/>
      <c r="D236" s="15"/>
      <c r="E236" s="15"/>
      <c r="F236" s="15">
        <f>SUM(F209:F235)</f>
        <v>0</v>
      </c>
      <c r="G236" s="15"/>
      <c r="H236" s="15">
        <f>SUM(H209:H235)</f>
        <v>0</v>
      </c>
      <c r="I236" s="15"/>
      <c r="J236" s="15">
        <f>SUM(J209:J235)</f>
        <v>0</v>
      </c>
      <c r="K236" s="15"/>
      <c r="L236" s="15">
        <f>F236+H236+J236</f>
        <v>0</v>
      </c>
      <c r="M236" s="15"/>
      <c r="R236">
        <f t="shared" ref="R236:AL236" si="107">ROUNDDOWN(SUM(R209:R213), 0)</f>
        <v>0</v>
      </c>
      <c r="S236">
        <f t="shared" si="107"/>
        <v>0</v>
      </c>
      <c r="T236">
        <f t="shared" si="107"/>
        <v>0</v>
      </c>
      <c r="U236">
        <f t="shared" si="107"/>
        <v>0</v>
      </c>
      <c r="V236">
        <f t="shared" si="107"/>
        <v>0</v>
      </c>
      <c r="W236">
        <f t="shared" si="107"/>
        <v>0</v>
      </c>
      <c r="X236">
        <f t="shared" si="107"/>
        <v>0</v>
      </c>
      <c r="Y236">
        <f t="shared" si="107"/>
        <v>0</v>
      </c>
      <c r="Z236">
        <f t="shared" si="107"/>
        <v>0</v>
      </c>
      <c r="AA236">
        <f t="shared" si="107"/>
        <v>0</v>
      </c>
      <c r="AB236">
        <f t="shared" si="107"/>
        <v>0</v>
      </c>
      <c r="AC236">
        <f t="shared" si="107"/>
        <v>0</v>
      </c>
      <c r="AD236">
        <f t="shared" si="107"/>
        <v>0</v>
      </c>
      <c r="AE236">
        <f t="shared" si="107"/>
        <v>0</v>
      </c>
      <c r="AF236">
        <f t="shared" si="107"/>
        <v>0</v>
      </c>
      <c r="AG236">
        <f t="shared" si="107"/>
        <v>0</v>
      </c>
      <c r="AH236">
        <f t="shared" si="107"/>
        <v>0</v>
      </c>
      <c r="AI236">
        <f t="shared" si="107"/>
        <v>0</v>
      </c>
      <c r="AJ236">
        <f t="shared" si="107"/>
        <v>0</v>
      </c>
      <c r="AK236">
        <f t="shared" si="107"/>
        <v>0</v>
      </c>
      <c r="AL236">
        <f t="shared" si="107"/>
        <v>0</v>
      </c>
    </row>
    <row r="237" spans="1:38" ht="15.75" customHeight="1" x14ac:dyDescent="0.3">
      <c r="A237" s="29" t="s">
        <v>152</v>
      </c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</row>
    <row r="238" spans="1:38" ht="15.75" customHeight="1" x14ac:dyDescent="0.3">
      <c r="A238" s="5" t="s">
        <v>104</v>
      </c>
      <c r="B238" s="5" t="s">
        <v>105</v>
      </c>
      <c r="C238" s="6" t="s">
        <v>15</v>
      </c>
      <c r="D238" s="7">
        <v>82</v>
      </c>
      <c r="E238" s="7"/>
      <c r="F238" s="7"/>
      <c r="G238" s="7"/>
      <c r="H238" s="7"/>
      <c r="I238" s="7"/>
      <c r="J238" s="7"/>
      <c r="K238" s="7"/>
      <c r="L238" s="7"/>
      <c r="M238" s="8"/>
      <c r="O238" t="str">
        <f>""</f>
        <v/>
      </c>
      <c r="P238" s="11" t="s">
        <v>37</v>
      </c>
      <c r="Q238">
        <v>1</v>
      </c>
      <c r="R238">
        <f t="shared" ref="R238:R247" si="108">IF(P238="기계경비", J238, 0)</f>
        <v>0</v>
      </c>
      <c r="S238">
        <f t="shared" ref="S238:S247" si="109">IF(P238="운반비", J238, 0)</f>
        <v>0</v>
      </c>
      <c r="T238">
        <f t="shared" ref="T238:T247" si="110">IF(P238="작업부산물", F238, 0)</f>
        <v>0</v>
      </c>
      <c r="U238">
        <f t="shared" ref="U238:U247" si="111">IF(P238="관급", F238, 0)</f>
        <v>0</v>
      </c>
      <c r="V238">
        <f t="shared" ref="V238:V247" si="112">IF(P238="외주비", J238, 0)</f>
        <v>0</v>
      </c>
      <c r="W238">
        <f t="shared" ref="W238:W247" si="113">IF(P238="장비비", J238, 0)</f>
        <v>0</v>
      </c>
      <c r="X238">
        <f t="shared" ref="X238:X247" si="114">IF(P238="폐기물처리비", J238, 0)</f>
        <v>0</v>
      </c>
      <c r="Y238">
        <f t="shared" ref="Y238:Y247" si="115">IF(P238="가설비", J238, 0)</f>
        <v>0</v>
      </c>
      <c r="Z238">
        <f t="shared" ref="Z238:Z247" si="116">IF(P238="잡비제외분", F238, 0)</f>
        <v>0</v>
      </c>
      <c r="AA238">
        <f t="shared" ref="AA238:AA247" si="117">IF(P238="사급자재대", L238, 0)</f>
        <v>0</v>
      </c>
      <c r="AB238">
        <f t="shared" ref="AB238:AB247" si="118">IF(P238="관급자재대", L238, 0)</f>
        <v>0</v>
      </c>
      <c r="AC238">
        <f t="shared" ref="AC238:AC247" si="119">IF(P238="사용자항목1", L238, 0)</f>
        <v>0</v>
      </c>
      <c r="AD238">
        <f t="shared" ref="AD238:AD247" si="120">IF(P238="사용자항목2", L238, 0)</f>
        <v>0</v>
      </c>
      <c r="AE238">
        <f t="shared" ref="AE238:AE247" si="121">IF(P238="사용자항목3", L238, 0)</f>
        <v>0</v>
      </c>
      <c r="AF238">
        <f t="shared" ref="AF238:AF247" si="122">IF(P238="사용자항목4", L238, 0)</f>
        <v>0</v>
      </c>
      <c r="AG238">
        <f t="shared" ref="AG238:AG247" si="123">IF(P238="사용자항목5", L238, 0)</f>
        <v>0</v>
      </c>
      <c r="AH238">
        <f t="shared" ref="AH238:AH247" si="124">IF(P238="사용자항목6", L238, 0)</f>
        <v>0</v>
      </c>
      <c r="AI238">
        <f t="shared" ref="AI238:AI247" si="125">IF(P238="사용자항목7", L238, 0)</f>
        <v>0</v>
      </c>
      <c r="AJ238">
        <f t="shared" ref="AJ238:AJ247" si="126">IF(P238="사용자항목8", L238, 0)</f>
        <v>0</v>
      </c>
      <c r="AK238">
        <f t="shared" ref="AK238:AK247" si="127">IF(P238="사용자항목9", L238, 0)</f>
        <v>0</v>
      </c>
    </row>
    <row r="239" spans="1:38" ht="15.75" customHeight="1" x14ac:dyDescent="0.3">
      <c r="A239" s="5" t="s">
        <v>106</v>
      </c>
      <c r="B239" s="5" t="s">
        <v>107</v>
      </c>
      <c r="C239" s="6" t="s">
        <v>15</v>
      </c>
      <c r="D239" s="7">
        <v>82</v>
      </c>
      <c r="E239" s="7"/>
      <c r="F239" s="7"/>
      <c r="G239" s="7"/>
      <c r="H239" s="7"/>
      <c r="I239" s="7"/>
      <c r="J239" s="7"/>
      <c r="K239" s="7"/>
      <c r="L239" s="7"/>
      <c r="M239" s="8"/>
      <c r="O239" t="str">
        <f>""</f>
        <v/>
      </c>
      <c r="P239" s="11" t="s">
        <v>37</v>
      </c>
      <c r="Q239">
        <v>1</v>
      </c>
      <c r="R239">
        <f t="shared" si="108"/>
        <v>0</v>
      </c>
      <c r="S239">
        <f t="shared" si="109"/>
        <v>0</v>
      </c>
      <c r="T239">
        <f t="shared" si="110"/>
        <v>0</v>
      </c>
      <c r="U239">
        <f t="shared" si="111"/>
        <v>0</v>
      </c>
      <c r="V239">
        <f t="shared" si="112"/>
        <v>0</v>
      </c>
      <c r="W239">
        <f t="shared" si="113"/>
        <v>0</v>
      </c>
      <c r="X239">
        <f t="shared" si="114"/>
        <v>0</v>
      </c>
      <c r="Y239">
        <f t="shared" si="115"/>
        <v>0</v>
      </c>
      <c r="Z239">
        <f t="shared" si="116"/>
        <v>0</v>
      </c>
      <c r="AA239">
        <f t="shared" si="117"/>
        <v>0</v>
      </c>
      <c r="AB239">
        <f t="shared" si="118"/>
        <v>0</v>
      </c>
      <c r="AC239">
        <f t="shared" si="119"/>
        <v>0</v>
      </c>
      <c r="AD239">
        <f t="shared" si="120"/>
        <v>0</v>
      </c>
      <c r="AE239">
        <f t="shared" si="121"/>
        <v>0</v>
      </c>
      <c r="AF239">
        <f t="shared" si="122"/>
        <v>0</v>
      </c>
      <c r="AG239">
        <f t="shared" si="123"/>
        <v>0</v>
      </c>
      <c r="AH239">
        <f t="shared" si="124"/>
        <v>0</v>
      </c>
      <c r="AI239">
        <f t="shared" si="125"/>
        <v>0</v>
      </c>
      <c r="AJ239">
        <f t="shared" si="126"/>
        <v>0</v>
      </c>
      <c r="AK239">
        <f t="shared" si="127"/>
        <v>0</v>
      </c>
    </row>
    <row r="240" spans="1:38" ht="15.75" customHeight="1" x14ac:dyDescent="0.3">
      <c r="A240" s="5" t="s">
        <v>153</v>
      </c>
      <c r="B240" s="5" t="s">
        <v>108</v>
      </c>
      <c r="C240" s="6" t="s">
        <v>59</v>
      </c>
      <c r="D240" s="7">
        <v>0.84</v>
      </c>
      <c r="E240" s="7"/>
      <c r="F240" s="7"/>
      <c r="G240" s="7"/>
      <c r="H240" s="7"/>
      <c r="I240" s="7"/>
      <c r="J240" s="7"/>
      <c r="K240" s="7"/>
      <c r="L240" s="7"/>
      <c r="M240" s="8"/>
      <c r="O240" t="str">
        <f>""</f>
        <v/>
      </c>
      <c r="P240" s="11" t="s">
        <v>37</v>
      </c>
      <c r="Q240">
        <v>1</v>
      </c>
      <c r="R240">
        <f t="shared" si="108"/>
        <v>0</v>
      </c>
      <c r="S240">
        <f t="shared" si="109"/>
        <v>0</v>
      </c>
      <c r="T240">
        <f t="shared" si="110"/>
        <v>0</v>
      </c>
      <c r="U240">
        <f t="shared" si="111"/>
        <v>0</v>
      </c>
      <c r="V240">
        <f t="shared" si="112"/>
        <v>0</v>
      </c>
      <c r="W240">
        <f t="shared" si="113"/>
        <v>0</v>
      </c>
      <c r="X240">
        <f t="shared" si="114"/>
        <v>0</v>
      </c>
      <c r="Y240">
        <f t="shared" si="115"/>
        <v>0</v>
      </c>
      <c r="Z240">
        <f t="shared" si="116"/>
        <v>0</v>
      </c>
      <c r="AA240">
        <f t="shared" si="117"/>
        <v>0</v>
      </c>
      <c r="AB240">
        <f t="shared" si="118"/>
        <v>0</v>
      </c>
      <c r="AC240">
        <f t="shared" si="119"/>
        <v>0</v>
      </c>
      <c r="AD240">
        <f t="shared" si="120"/>
        <v>0</v>
      </c>
      <c r="AE240">
        <f t="shared" si="121"/>
        <v>0</v>
      </c>
      <c r="AF240">
        <f t="shared" si="122"/>
        <v>0</v>
      </c>
      <c r="AG240">
        <f t="shared" si="123"/>
        <v>0</v>
      </c>
      <c r="AH240">
        <f t="shared" si="124"/>
        <v>0</v>
      </c>
      <c r="AI240">
        <f t="shared" si="125"/>
        <v>0</v>
      </c>
      <c r="AJ240">
        <f t="shared" si="126"/>
        <v>0</v>
      </c>
      <c r="AK240">
        <f t="shared" si="127"/>
        <v>0</v>
      </c>
    </row>
    <row r="241" spans="1:37" ht="15.75" customHeight="1" x14ac:dyDescent="0.3">
      <c r="A241" s="5" t="s">
        <v>52</v>
      </c>
      <c r="B241" s="5" t="s">
        <v>53</v>
      </c>
      <c r="C241" s="6" t="s">
        <v>15</v>
      </c>
      <c r="D241" s="7">
        <v>42</v>
      </c>
      <c r="E241" s="7"/>
      <c r="F241" s="7"/>
      <c r="G241" s="7"/>
      <c r="H241" s="7"/>
      <c r="I241" s="7"/>
      <c r="J241" s="7"/>
      <c r="K241" s="7"/>
      <c r="L241" s="7"/>
      <c r="M241" s="8"/>
      <c r="O241" t="str">
        <f>""</f>
        <v/>
      </c>
      <c r="P241" s="11" t="s">
        <v>37</v>
      </c>
      <c r="Q241">
        <v>1</v>
      </c>
      <c r="R241">
        <f t="shared" si="108"/>
        <v>0</v>
      </c>
      <c r="S241">
        <f t="shared" si="109"/>
        <v>0</v>
      </c>
      <c r="T241">
        <f t="shared" si="110"/>
        <v>0</v>
      </c>
      <c r="U241">
        <f t="shared" si="111"/>
        <v>0</v>
      </c>
      <c r="V241">
        <f t="shared" si="112"/>
        <v>0</v>
      </c>
      <c r="W241">
        <f t="shared" si="113"/>
        <v>0</v>
      </c>
      <c r="X241">
        <f t="shared" si="114"/>
        <v>0</v>
      </c>
      <c r="Y241">
        <f t="shared" si="115"/>
        <v>0</v>
      </c>
      <c r="Z241">
        <f t="shared" si="116"/>
        <v>0</v>
      </c>
      <c r="AA241">
        <f t="shared" si="117"/>
        <v>0</v>
      </c>
      <c r="AB241">
        <f t="shared" si="118"/>
        <v>0</v>
      </c>
      <c r="AC241">
        <f t="shared" si="119"/>
        <v>0</v>
      </c>
      <c r="AD241">
        <f t="shared" si="120"/>
        <v>0</v>
      </c>
      <c r="AE241">
        <f t="shared" si="121"/>
        <v>0</v>
      </c>
      <c r="AF241">
        <f t="shared" si="122"/>
        <v>0</v>
      </c>
      <c r="AG241">
        <f t="shared" si="123"/>
        <v>0</v>
      </c>
      <c r="AH241">
        <f t="shared" si="124"/>
        <v>0</v>
      </c>
      <c r="AI241">
        <f t="shared" si="125"/>
        <v>0</v>
      </c>
      <c r="AJ241">
        <f t="shared" si="126"/>
        <v>0</v>
      </c>
      <c r="AK241">
        <f t="shared" si="127"/>
        <v>0</v>
      </c>
    </row>
    <row r="242" spans="1:37" ht="15.75" customHeight="1" x14ac:dyDescent="0.3">
      <c r="A242" s="5" t="s">
        <v>109</v>
      </c>
      <c r="B242" s="9"/>
      <c r="C242" s="6" t="s">
        <v>15</v>
      </c>
      <c r="D242" s="7">
        <v>9.1</v>
      </c>
      <c r="E242" s="7"/>
      <c r="F242" s="7"/>
      <c r="G242" s="7"/>
      <c r="H242" s="7"/>
      <c r="I242" s="7"/>
      <c r="J242" s="7"/>
      <c r="K242" s="7"/>
      <c r="L242" s="7"/>
      <c r="M242" s="8"/>
      <c r="O242" t="str">
        <f>""</f>
        <v/>
      </c>
      <c r="P242" s="11" t="s">
        <v>37</v>
      </c>
      <c r="Q242">
        <v>1</v>
      </c>
      <c r="R242">
        <f t="shared" si="108"/>
        <v>0</v>
      </c>
      <c r="S242">
        <f t="shared" si="109"/>
        <v>0</v>
      </c>
      <c r="T242">
        <f t="shared" si="110"/>
        <v>0</v>
      </c>
      <c r="U242">
        <f t="shared" si="111"/>
        <v>0</v>
      </c>
      <c r="V242">
        <f t="shared" si="112"/>
        <v>0</v>
      </c>
      <c r="W242">
        <f t="shared" si="113"/>
        <v>0</v>
      </c>
      <c r="X242">
        <f t="shared" si="114"/>
        <v>0</v>
      </c>
      <c r="Y242">
        <f t="shared" si="115"/>
        <v>0</v>
      </c>
      <c r="Z242">
        <f t="shared" si="116"/>
        <v>0</v>
      </c>
      <c r="AA242">
        <f t="shared" si="117"/>
        <v>0</v>
      </c>
      <c r="AB242">
        <f t="shared" si="118"/>
        <v>0</v>
      </c>
      <c r="AC242">
        <f t="shared" si="119"/>
        <v>0</v>
      </c>
      <c r="AD242">
        <f t="shared" si="120"/>
        <v>0</v>
      </c>
      <c r="AE242">
        <f t="shared" si="121"/>
        <v>0</v>
      </c>
      <c r="AF242">
        <f t="shared" si="122"/>
        <v>0</v>
      </c>
      <c r="AG242">
        <f t="shared" si="123"/>
        <v>0</v>
      </c>
      <c r="AH242">
        <f t="shared" si="124"/>
        <v>0</v>
      </c>
      <c r="AI242">
        <f t="shared" si="125"/>
        <v>0</v>
      </c>
      <c r="AJ242">
        <f t="shared" si="126"/>
        <v>0</v>
      </c>
      <c r="AK242">
        <f t="shared" si="127"/>
        <v>0</v>
      </c>
    </row>
    <row r="243" spans="1:37" ht="15.75" customHeight="1" x14ac:dyDescent="0.3">
      <c r="A243" s="5" t="s">
        <v>110</v>
      </c>
      <c r="B243" s="5" t="s">
        <v>111</v>
      </c>
      <c r="C243" s="6" t="s">
        <v>15</v>
      </c>
      <c r="D243" s="24">
        <v>17.579999999999998</v>
      </c>
      <c r="E243" s="7"/>
      <c r="F243" s="7"/>
      <c r="G243" s="7"/>
      <c r="H243" s="7"/>
      <c r="I243" s="7"/>
      <c r="J243" s="7"/>
      <c r="K243" s="7"/>
      <c r="L243" s="7"/>
      <c r="M243" s="8"/>
      <c r="O243" t="str">
        <f>""</f>
        <v/>
      </c>
      <c r="P243" s="11" t="s">
        <v>37</v>
      </c>
      <c r="Q243">
        <v>1</v>
      </c>
      <c r="R243">
        <f t="shared" si="108"/>
        <v>0</v>
      </c>
      <c r="S243">
        <f t="shared" si="109"/>
        <v>0</v>
      </c>
      <c r="T243">
        <f t="shared" si="110"/>
        <v>0</v>
      </c>
      <c r="U243">
        <f t="shared" si="111"/>
        <v>0</v>
      </c>
      <c r="V243">
        <f t="shared" si="112"/>
        <v>0</v>
      </c>
      <c r="W243">
        <f t="shared" si="113"/>
        <v>0</v>
      </c>
      <c r="X243">
        <f t="shared" si="114"/>
        <v>0</v>
      </c>
      <c r="Y243">
        <f t="shared" si="115"/>
        <v>0</v>
      </c>
      <c r="Z243">
        <f t="shared" si="116"/>
        <v>0</v>
      </c>
      <c r="AA243">
        <f t="shared" si="117"/>
        <v>0</v>
      </c>
      <c r="AB243">
        <f t="shared" si="118"/>
        <v>0</v>
      </c>
      <c r="AC243">
        <f t="shared" si="119"/>
        <v>0</v>
      </c>
      <c r="AD243">
        <f t="shared" si="120"/>
        <v>0</v>
      </c>
      <c r="AE243">
        <f t="shared" si="121"/>
        <v>0</v>
      </c>
      <c r="AF243">
        <f t="shared" si="122"/>
        <v>0</v>
      </c>
      <c r="AG243">
        <f t="shared" si="123"/>
        <v>0</v>
      </c>
      <c r="AH243">
        <f t="shared" si="124"/>
        <v>0</v>
      </c>
      <c r="AI243">
        <f t="shared" si="125"/>
        <v>0</v>
      </c>
      <c r="AJ243">
        <f t="shared" si="126"/>
        <v>0</v>
      </c>
      <c r="AK243">
        <f t="shared" si="127"/>
        <v>0</v>
      </c>
    </row>
    <row r="244" spans="1:37" ht="15.75" customHeight="1" x14ac:dyDescent="0.3">
      <c r="A244" s="5" t="s">
        <v>112</v>
      </c>
      <c r="B244" s="5" t="s">
        <v>113</v>
      </c>
      <c r="C244" s="6" t="s">
        <v>15</v>
      </c>
      <c r="D244" s="7">
        <v>16.2</v>
      </c>
      <c r="E244" s="7"/>
      <c r="F244" s="7"/>
      <c r="G244" s="7"/>
      <c r="H244" s="7"/>
      <c r="I244" s="7"/>
      <c r="J244" s="7"/>
      <c r="K244" s="7"/>
      <c r="L244" s="7"/>
      <c r="M244" s="8"/>
      <c r="O244" t="str">
        <f>""</f>
        <v/>
      </c>
      <c r="P244" s="11" t="s">
        <v>37</v>
      </c>
      <c r="Q244">
        <v>1</v>
      </c>
      <c r="R244">
        <f t="shared" si="108"/>
        <v>0</v>
      </c>
      <c r="S244">
        <f t="shared" si="109"/>
        <v>0</v>
      </c>
      <c r="T244">
        <f t="shared" si="110"/>
        <v>0</v>
      </c>
      <c r="U244">
        <f t="shared" si="111"/>
        <v>0</v>
      </c>
      <c r="V244">
        <f t="shared" si="112"/>
        <v>0</v>
      </c>
      <c r="W244">
        <f t="shared" si="113"/>
        <v>0</v>
      </c>
      <c r="X244">
        <f t="shared" si="114"/>
        <v>0</v>
      </c>
      <c r="Y244">
        <f t="shared" si="115"/>
        <v>0</v>
      </c>
      <c r="Z244">
        <f t="shared" si="116"/>
        <v>0</v>
      </c>
      <c r="AA244">
        <f t="shared" si="117"/>
        <v>0</v>
      </c>
      <c r="AB244">
        <f t="shared" si="118"/>
        <v>0</v>
      </c>
      <c r="AC244">
        <f t="shared" si="119"/>
        <v>0</v>
      </c>
      <c r="AD244">
        <f t="shared" si="120"/>
        <v>0</v>
      </c>
      <c r="AE244">
        <f t="shared" si="121"/>
        <v>0</v>
      </c>
      <c r="AF244">
        <f t="shared" si="122"/>
        <v>0</v>
      </c>
      <c r="AG244">
        <f t="shared" si="123"/>
        <v>0</v>
      </c>
      <c r="AH244">
        <f t="shared" si="124"/>
        <v>0</v>
      </c>
      <c r="AI244">
        <f t="shared" si="125"/>
        <v>0</v>
      </c>
      <c r="AJ244">
        <f t="shared" si="126"/>
        <v>0</v>
      </c>
      <c r="AK244">
        <f t="shared" si="127"/>
        <v>0</v>
      </c>
    </row>
    <row r="245" spans="1:37" ht="15.75" customHeight="1" x14ac:dyDescent="0.3">
      <c r="A245" s="5" t="s">
        <v>114</v>
      </c>
      <c r="B245" s="5" t="s">
        <v>115</v>
      </c>
      <c r="C245" s="6" t="s">
        <v>15</v>
      </c>
      <c r="D245" s="7">
        <v>64.95</v>
      </c>
      <c r="E245" s="7"/>
      <c r="F245" s="7"/>
      <c r="G245" s="7"/>
      <c r="H245" s="7"/>
      <c r="I245" s="7"/>
      <c r="J245" s="7"/>
      <c r="K245" s="7"/>
      <c r="L245" s="7"/>
      <c r="M245" s="8"/>
      <c r="O245" t="str">
        <f>""</f>
        <v/>
      </c>
      <c r="P245" s="11" t="s">
        <v>37</v>
      </c>
      <c r="Q245">
        <v>1</v>
      </c>
      <c r="R245">
        <f t="shared" si="108"/>
        <v>0</v>
      </c>
      <c r="S245">
        <f t="shared" si="109"/>
        <v>0</v>
      </c>
      <c r="T245">
        <f t="shared" si="110"/>
        <v>0</v>
      </c>
      <c r="U245">
        <f t="shared" si="111"/>
        <v>0</v>
      </c>
      <c r="V245">
        <f t="shared" si="112"/>
        <v>0</v>
      </c>
      <c r="W245">
        <f t="shared" si="113"/>
        <v>0</v>
      </c>
      <c r="X245">
        <f t="shared" si="114"/>
        <v>0</v>
      </c>
      <c r="Y245">
        <f t="shared" si="115"/>
        <v>0</v>
      </c>
      <c r="Z245">
        <f t="shared" si="116"/>
        <v>0</v>
      </c>
      <c r="AA245">
        <f t="shared" si="117"/>
        <v>0</v>
      </c>
      <c r="AB245">
        <f t="shared" si="118"/>
        <v>0</v>
      </c>
      <c r="AC245">
        <f t="shared" si="119"/>
        <v>0</v>
      </c>
      <c r="AD245">
        <f t="shared" si="120"/>
        <v>0</v>
      </c>
      <c r="AE245">
        <f t="shared" si="121"/>
        <v>0</v>
      </c>
      <c r="AF245">
        <f t="shared" si="122"/>
        <v>0</v>
      </c>
      <c r="AG245">
        <f t="shared" si="123"/>
        <v>0</v>
      </c>
      <c r="AH245">
        <f t="shared" si="124"/>
        <v>0</v>
      </c>
      <c r="AI245">
        <f t="shared" si="125"/>
        <v>0</v>
      </c>
      <c r="AJ245">
        <f t="shared" si="126"/>
        <v>0</v>
      </c>
      <c r="AK245">
        <f t="shared" si="127"/>
        <v>0</v>
      </c>
    </row>
    <row r="246" spans="1:37" ht="15.75" customHeight="1" x14ac:dyDescent="0.3">
      <c r="A246" s="5" t="s">
        <v>154</v>
      </c>
      <c r="B246" s="5" t="s">
        <v>116</v>
      </c>
      <c r="C246" s="6" t="s">
        <v>4</v>
      </c>
      <c r="D246" s="7">
        <v>2.4500000000000002</v>
      </c>
      <c r="E246" s="7"/>
      <c r="F246" s="7"/>
      <c r="G246" s="7"/>
      <c r="H246" s="7"/>
      <c r="I246" s="7"/>
      <c r="J246" s="7"/>
      <c r="K246" s="7"/>
      <c r="L246" s="7"/>
      <c r="M246" s="8"/>
      <c r="O246" t="str">
        <f>""</f>
        <v/>
      </c>
      <c r="P246" s="11" t="s">
        <v>37</v>
      </c>
      <c r="Q246">
        <v>1</v>
      </c>
      <c r="R246">
        <f t="shared" si="108"/>
        <v>0</v>
      </c>
      <c r="S246">
        <f t="shared" si="109"/>
        <v>0</v>
      </c>
      <c r="T246">
        <f t="shared" si="110"/>
        <v>0</v>
      </c>
      <c r="U246">
        <f t="shared" si="111"/>
        <v>0</v>
      </c>
      <c r="V246">
        <f t="shared" si="112"/>
        <v>0</v>
      </c>
      <c r="W246">
        <f t="shared" si="113"/>
        <v>0</v>
      </c>
      <c r="X246">
        <f t="shared" si="114"/>
        <v>0</v>
      </c>
      <c r="Y246">
        <f t="shared" si="115"/>
        <v>0</v>
      </c>
      <c r="Z246">
        <f t="shared" si="116"/>
        <v>0</v>
      </c>
      <c r="AA246">
        <f t="shared" si="117"/>
        <v>0</v>
      </c>
      <c r="AB246">
        <f t="shared" si="118"/>
        <v>0</v>
      </c>
      <c r="AC246">
        <f t="shared" si="119"/>
        <v>0</v>
      </c>
      <c r="AD246">
        <f t="shared" si="120"/>
        <v>0</v>
      </c>
      <c r="AE246">
        <f t="shared" si="121"/>
        <v>0</v>
      </c>
      <c r="AF246">
        <f t="shared" si="122"/>
        <v>0</v>
      </c>
      <c r="AG246">
        <f t="shared" si="123"/>
        <v>0</v>
      </c>
      <c r="AH246">
        <f t="shared" si="124"/>
        <v>0</v>
      </c>
      <c r="AI246">
        <f t="shared" si="125"/>
        <v>0</v>
      </c>
      <c r="AJ246">
        <f t="shared" si="126"/>
        <v>0</v>
      </c>
      <c r="AK246">
        <f t="shared" si="127"/>
        <v>0</v>
      </c>
    </row>
    <row r="247" spans="1:37" ht="15.75" customHeight="1" x14ac:dyDescent="0.3">
      <c r="A247" s="5" t="s">
        <v>2</v>
      </c>
      <c r="B247" s="5" t="s">
        <v>3</v>
      </c>
      <c r="C247" s="6" t="s">
        <v>4</v>
      </c>
      <c r="D247" s="7">
        <v>2.4500000000000002</v>
      </c>
      <c r="E247" s="7"/>
      <c r="F247" s="7"/>
      <c r="G247" s="7"/>
      <c r="H247" s="7"/>
      <c r="I247" s="7"/>
      <c r="J247" s="7"/>
      <c r="K247" s="7"/>
      <c r="L247" s="7"/>
      <c r="M247" s="8"/>
      <c r="O247" t="str">
        <f>"01"</f>
        <v>01</v>
      </c>
      <c r="P247" s="11" t="s">
        <v>37</v>
      </c>
      <c r="Q247">
        <v>1</v>
      </c>
      <c r="R247">
        <f t="shared" si="108"/>
        <v>0</v>
      </c>
      <c r="S247">
        <f t="shared" si="109"/>
        <v>0</v>
      </c>
      <c r="T247">
        <f t="shared" si="110"/>
        <v>0</v>
      </c>
      <c r="U247">
        <f t="shared" si="111"/>
        <v>0</v>
      </c>
      <c r="V247">
        <f t="shared" si="112"/>
        <v>0</v>
      </c>
      <c r="W247">
        <f t="shared" si="113"/>
        <v>0</v>
      </c>
      <c r="X247">
        <f t="shared" si="114"/>
        <v>0</v>
      </c>
      <c r="Y247">
        <f t="shared" si="115"/>
        <v>0</v>
      </c>
      <c r="Z247">
        <f t="shared" si="116"/>
        <v>0</v>
      </c>
      <c r="AA247">
        <f t="shared" si="117"/>
        <v>0</v>
      </c>
      <c r="AB247">
        <f t="shared" si="118"/>
        <v>0</v>
      </c>
      <c r="AC247">
        <f t="shared" si="119"/>
        <v>0</v>
      </c>
      <c r="AD247">
        <f t="shared" si="120"/>
        <v>0</v>
      </c>
      <c r="AE247">
        <f t="shared" si="121"/>
        <v>0</v>
      </c>
      <c r="AF247">
        <f t="shared" si="122"/>
        <v>0</v>
      </c>
      <c r="AG247">
        <f t="shared" si="123"/>
        <v>0</v>
      </c>
      <c r="AH247">
        <f t="shared" si="124"/>
        <v>0</v>
      </c>
      <c r="AI247">
        <f t="shared" si="125"/>
        <v>0</v>
      </c>
      <c r="AJ247">
        <f t="shared" si="126"/>
        <v>0</v>
      </c>
      <c r="AK247">
        <f t="shared" si="127"/>
        <v>0</v>
      </c>
    </row>
    <row r="248" spans="1:37" ht="15.75" customHeight="1" x14ac:dyDescent="0.3">
      <c r="A248" s="21" t="s">
        <v>164</v>
      </c>
      <c r="B248" s="21" t="s">
        <v>165</v>
      </c>
      <c r="C248" s="16" t="s">
        <v>166</v>
      </c>
      <c r="D248" s="23">
        <v>14.9</v>
      </c>
      <c r="E248" s="7"/>
      <c r="F248" s="7"/>
      <c r="G248" s="7"/>
      <c r="H248" s="7"/>
      <c r="I248" s="7"/>
      <c r="J248" s="7"/>
      <c r="K248" s="7"/>
      <c r="L248" s="7"/>
      <c r="M248" s="7"/>
    </row>
    <row r="249" spans="1:37" ht="15.75" customHeight="1" x14ac:dyDescent="0.3">
      <c r="A249" s="9"/>
      <c r="B249" s="9"/>
      <c r="C249" s="10"/>
      <c r="D249" s="7"/>
      <c r="E249" s="7"/>
      <c r="F249" s="7"/>
      <c r="G249" s="7"/>
      <c r="H249" s="7"/>
      <c r="I249" s="7"/>
      <c r="J249" s="7"/>
      <c r="K249" s="7"/>
      <c r="L249" s="7"/>
      <c r="M249" s="7"/>
    </row>
    <row r="250" spans="1:37" ht="15.75" customHeight="1" x14ac:dyDescent="0.3">
      <c r="A250" s="9"/>
      <c r="B250" s="9"/>
      <c r="C250" s="10"/>
      <c r="D250" s="7"/>
      <c r="E250" s="7"/>
      <c r="F250" s="7"/>
      <c r="G250" s="7"/>
      <c r="H250" s="7"/>
      <c r="I250" s="7"/>
      <c r="J250" s="7"/>
      <c r="K250" s="7"/>
      <c r="L250" s="7"/>
      <c r="M250" s="7"/>
    </row>
    <row r="251" spans="1:37" ht="15.75" customHeight="1" x14ac:dyDescent="0.3">
      <c r="A251" s="9"/>
      <c r="B251" s="9"/>
      <c r="C251" s="10"/>
      <c r="D251" s="7"/>
      <c r="E251" s="7"/>
      <c r="F251" s="7"/>
      <c r="G251" s="7"/>
      <c r="H251" s="7"/>
      <c r="I251" s="7"/>
      <c r="J251" s="7"/>
      <c r="K251" s="7"/>
      <c r="L251" s="7"/>
      <c r="M251" s="7"/>
    </row>
    <row r="252" spans="1:37" ht="15.75" customHeight="1" x14ac:dyDescent="0.3">
      <c r="A252" s="9"/>
      <c r="B252" s="9"/>
      <c r="C252" s="10"/>
      <c r="D252" s="7"/>
      <c r="E252" s="7"/>
      <c r="F252" s="7"/>
      <c r="G252" s="7"/>
      <c r="H252" s="7"/>
      <c r="I252" s="7"/>
      <c r="J252" s="7"/>
      <c r="K252" s="7"/>
      <c r="L252" s="7"/>
      <c r="M252" s="7"/>
    </row>
    <row r="253" spans="1:37" ht="15.75" customHeight="1" x14ac:dyDescent="0.3">
      <c r="A253" s="9"/>
      <c r="B253" s="9"/>
      <c r="C253" s="22"/>
      <c r="D253" s="7"/>
      <c r="E253" s="7"/>
      <c r="F253" s="7"/>
      <c r="G253" s="7"/>
      <c r="H253" s="7"/>
      <c r="I253" s="7"/>
      <c r="J253" s="7"/>
      <c r="K253" s="7"/>
      <c r="L253" s="7"/>
      <c r="M253" s="7"/>
    </row>
    <row r="254" spans="1:37" ht="15.75" customHeight="1" x14ac:dyDescent="0.3">
      <c r="A254" s="9"/>
      <c r="B254" s="9"/>
      <c r="C254" s="10"/>
      <c r="D254" s="7"/>
      <c r="E254" s="7"/>
      <c r="F254" s="7"/>
      <c r="G254" s="7"/>
      <c r="H254" s="7"/>
      <c r="I254" s="7"/>
      <c r="J254" s="7"/>
      <c r="K254" s="7"/>
      <c r="L254" s="7"/>
      <c r="M254" s="7"/>
    </row>
    <row r="255" spans="1:37" ht="15.75" customHeight="1" x14ac:dyDescent="0.3">
      <c r="A255" s="9"/>
      <c r="B255" s="9"/>
      <c r="C255" s="10"/>
      <c r="D255" s="7"/>
      <c r="E255" s="7"/>
      <c r="F255" s="7"/>
      <c r="G255" s="7"/>
      <c r="H255" s="7"/>
      <c r="I255" s="7"/>
      <c r="J255" s="7"/>
      <c r="K255" s="7"/>
      <c r="L255" s="7"/>
      <c r="M255" s="7"/>
    </row>
    <row r="256" spans="1:37" ht="15.75" customHeight="1" x14ac:dyDescent="0.3">
      <c r="A256" s="9"/>
      <c r="B256" s="9"/>
      <c r="C256" s="10"/>
      <c r="D256" s="7"/>
      <c r="E256" s="7"/>
      <c r="F256" s="7"/>
      <c r="G256" s="7"/>
      <c r="H256" s="7"/>
      <c r="I256" s="7"/>
      <c r="J256" s="7"/>
      <c r="K256" s="7"/>
      <c r="L256" s="7"/>
      <c r="M256" s="7"/>
    </row>
    <row r="257" spans="1:38" ht="15.75" customHeight="1" x14ac:dyDescent="0.3">
      <c r="A257" s="9"/>
      <c r="B257" s="9"/>
      <c r="C257" s="10"/>
      <c r="D257" s="7"/>
      <c r="E257" s="7"/>
      <c r="F257" s="7"/>
      <c r="G257" s="7"/>
      <c r="H257" s="7"/>
      <c r="I257" s="7"/>
      <c r="J257" s="7"/>
      <c r="K257" s="7"/>
      <c r="L257" s="7"/>
      <c r="M257" s="7"/>
    </row>
    <row r="258" spans="1:38" ht="15.75" customHeight="1" x14ac:dyDescent="0.3">
      <c r="A258" s="9"/>
      <c r="B258" s="9"/>
      <c r="C258" s="10"/>
      <c r="D258" s="7"/>
      <c r="E258" s="7"/>
      <c r="F258" s="7"/>
      <c r="G258" s="7"/>
      <c r="H258" s="7"/>
      <c r="I258" s="7"/>
      <c r="J258" s="7"/>
      <c r="K258" s="7"/>
      <c r="L258" s="7"/>
      <c r="M258" s="7"/>
    </row>
    <row r="259" spans="1:38" ht="15.75" customHeight="1" x14ac:dyDescent="0.3">
      <c r="A259" s="9"/>
      <c r="B259" s="9"/>
      <c r="C259" s="10"/>
      <c r="D259" s="7"/>
      <c r="E259" s="7"/>
      <c r="F259" s="7"/>
      <c r="G259" s="7"/>
      <c r="H259" s="7"/>
      <c r="I259" s="7"/>
      <c r="J259" s="7"/>
      <c r="K259" s="7"/>
      <c r="L259" s="7"/>
      <c r="M259" s="7"/>
    </row>
    <row r="260" spans="1:38" ht="15.75" customHeight="1" x14ac:dyDescent="0.3">
      <c r="A260" s="9"/>
      <c r="B260" s="9"/>
      <c r="C260" s="10"/>
      <c r="D260" s="7"/>
      <c r="E260" s="7"/>
      <c r="F260" s="7"/>
      <c r="G260" s="7"/>
      <c r="H260" s="7"/>
      <c r="I260" s="7"/>
      <c r="J260" s="7"/>
      <c r="K260" s="7"/>
      <c r="L260" s="7"/>
      <c r="M260" s="7"/>
    </row>
    <row r="261" spans="1:38" ht="15.75" customHeight="1" x14ac:dyDescent="0.3">
      <c r="A261" s="9"/>
      <c r="B261" s="9"/>
      <c r="C261" s="10"/>
      <c r="D261" s="7"/>
      <c r="E261" s="7"/>
      <c r="F261" s="7"/>
      <c r="G261" s="7"/>
      <c r="H261" s="7"/>
      <c r="I261" s="7"/>
      <c r="J261" s="7"/>
      <c r="K261" s="7"/>
      <c r="L261" s="7"/>
      <c r="M261" s="7"/>
    </row>
    <row r="262" spans="1:38" ht="15.75" customHeight="1" x14ac:dyDescent="0.3">
      <c r="A262" s="9"/>
      <c r="B262" s="9"/>
      <c r="C262" s="10"/>
      <c r="D262" s="7"/>
      <c r="E262" s="7"/>
      <c r="F262" s="7"/>
      <c r="G262" s="7"/>
      <c r="H262" s="7"/>
      <c r="I262" s="7"/>
      <c r="J262" s="7"/>
      <c r="K262" s="7"/>
      <c r="L262" s="7"/>
      <c r="M262" s="7"/>
    </row>
    <row r="263" spans="1:38" ht="15.75" customHeight="1" x14ac:dyDescent="0.3">
      <c r="A263" s="9"/>
      <c r="B263" s="9"/>
      <c r="C263" s="10"/>
      <c r="D263" s="7"/>
      <c r="E263" s="7"/>
      <c r="F263" s="7"/>
      <c r="G263" s="7"/>
      <c r="H263" s="7"/>
      <c r="I263" s="7"/>
      <c r="J263" s="7"/>
      <c r="K263" s="7"/>
      <c r="L263" s="7"/>
      <c r="M263" s="7"/>
    </row>
    <row r="264" spans="1:38" ht="15.75" customHeight="1" x14ac:dyDescent="0.3">
      <c r="A264" s="9"/>
      <c r="B264" s="9"/>
      <c r="C264" s="10"/>
      <c r="D264" s="7"/>
      <c r="E264" s="7"/>
      <c r="F264" s="7"/>
      <c r="G264" s="7"/>
      <c r="H264" s="7"/>
      <c r="I264" s="7"/>
      <c r="J264" s="7"/>
      <c r="K264" s="7"/>
      <c r="L264" s="7"/>
      <c r="M264" s="7"/>
    </row>
    <row r="265" spans="1:38" ht="15.75" customHeight="1" x14ac:dyDescent="0.3">
      <c r="A265" s="17" t="s">
        <v>38</v>
      </c>
      <c r="B265" s="13"/>
      <c r="C265" s="18"/>
      <c r="D265" s="15"/>
      <c r="E265" s="15"/>
      <c r="F265" s="15">
        <f>SUM(F238:F264)</f>
        <v>0</v>
      </c>
      <c r="G265" s="15"/>
      <c r="H265" s="15">
        <f>SUM(H238:H264)</f>
        <v>0</v>
      </c>
      <c r="I265" s="15"/>
      <c r="J265" s="15">
        <f>SUM(J238:J264)</f>
        <v>0</v>
      </c>
      <c r="K265" s="15"/>
      <c r="L265" s="15">
        <f>F265+H265+J265</f>
        <v>0</v>
      </c>
      <c r="M265" s="15"/>
      <c r="R265">
        <f t="shared" ref="R265:AL265" si="128">ROUNDDOWN(SUM(R238:R242), 0)</f>
        <v>0</v>
      </c>
      <c r="S265">
        <f t="shared" si="128"/>
        <v>0</v>
      </c>
      <c r="T265">
        <f t="shared" si="128"/>
        <v>0</v>
      </c>
      <c r="U265">
        <f t="shared" si="128"/>
        <v>0</v>
      </c>
      <c r="V265">
        <f t="shared" si="128"/>
        <v>0</v>
      </c>
      <c r="W265">
        <f t="shared" si="128"/>
        <v>0</v>
      </c>
      <c r="X265">
        <f t="shared" si="128"/>
        <v>0</v>
      </c>
      <c r="Y265">
        <f t="shared" si="128"/>
        <v>0</v>
      </c>
      <c r="Z265">
        <f t="shared" si="128"/>
        <v>0</v>
      </c>
      <c r="AA265">
        <f t="shared" si="128"/>
        <v>0</v>
      </c>
      <c r="AB265">
        <f t="shared" si="128"/>
        <v>0</v>
      </c>
      <c r="AC265">
        <f t="shared" si="128"/>
        <v>0</v>
      </c>
      <c r="AD265">
        <f t="shared" si="128"/>
        <v>0</v>
      </c>
      <c r="AE265">
        <f t="shared" si="128"/>
        <v>0</v>
      </c>
      <c r="AF265">
        <f t="shared" si="128"/>
        <v>0</v>
      </c>
      <c r="AG265">
        <f t="shared" si="128"/>
        <v>0</v>
      </c>
      <c r="AH265">
        <f t="shared" si="128"/>
        <v>0</v>
      </c>
      <c r="AI265">
        <f t="shared" si="128"/>
        <v>0</v>
      </c>
      <c r="AJ265">
        <f t="shared" si="128"/>
        <v>0</v>
      </c>
      <c r="AK265">
        <f t="shared" si="128"/>
        <v>0</v>
      </c>
      <c r="AL265">
        <f t="shared" si="128"/>
        <v>0</v>
      </c>
    </row>
  </sheetData>
  <mergeCells count="20">
    <mergeCell ref="A150:M150"/>
    <mergeCell ref="A179:M179"/>
    <mergeCell ref="A208:M208"/>
    <mergeCell ref="A237:M237"/>
    <mergeCell ref="K3:L3"/>
    <mergeCell ref="A5:M5"/>
    <mergeCell ref="A34:M34"/>
    <mergeCell ref="A63:M63"/>
    <mergeCell ref="A92:M92"/>
    <mergeCell ref="A121:M121"/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</mergeCells>
  <phoneticPr fontId="1" type="noConversion"/>
  <conditionalFormatting sqref="C184:M185 A186:M206 A181:M183 D180:M180 A5:M61 A63:M90 A150:M177 A179:M179 A208:M235 A249:M264 D248:M248 A121:M148 A106:M119 A92:M104 A237:M247">
    <cfRule type="containsText" dxfId="27" priority="33" stopIfTrue="1" operator="containsText" text=".">
      <formula>NOT(ISERROR(SEARCH(".",A5)))</formula>
    </cfRule>
    <cfRule type="notContainsText" dxfId="26" priority="34" stopIfTrue="1" operator="notContains" text=".">
      <formula>ISERROR(SEARCH(".",A5))</formula>
    </cfRule>
  </conditionalFormatting>
  <conditionalFormatting sqref="A184:B185">
    <cfRule type="containsText" dxfId="25" priority="27" stopIfTrue="1" operator="containsText" text=".">
      <formula>NOT(ISERROR(SEARCH(".",A184)))</formula>
    </cfRule>
    <cfRule type="notContainsText" dxfId="24" priority="28" stopIfTrue="1" operator="notContains" text=".">
      <formula>ISERROR(SEARCH(".",A184))</formula>
    </cfRule>
  </conditionalFormatting>
  <conditionalFormatting sqref="A180:C180">
    <cfRule type="containsText" dxfId="23" priority="25" stopIfTrue="1" operator="containsText" text=".">
      <formula>NOT(ISERROR(SEARCH(".",A180)))</formula>
    </cfRule>
    <cfRule type="notContainsText" dxfId="22" priority="26" stopIfTrue="1" operator="notContains" text=".">
      <formula>ISERROR(SEARCH(".",A180))</formula>
    </cfRule>
  </conditionalFormatting>
  <conditionalFormatting sqref="A62:M62">
    <cfRule type="containsText" dxfId="21" priority="23" stopIfTrue="1" operator="containsText" text=".">
      <formula>NOT(ISERROR(SEARCH(".",A62)))</formula>
    </cfRule>
    <cfRule type="notContainsText" dxfId="20" priority="24" stopIfTrue="1" operator="notContains" text=".">
      <formula>ISERROR(SEARCH(".",A62))</formula>
    </cfRule>
  </conditionalFormatting>
  <conditionalFormatting sqref="A91:M91">
    <cfRule type="containsText" dxfId="19" priority="21" stopIfTrue="1" operator="containsText" text=".">
      <formula>NOT(ISERROR(SEARCH(".",A91)))</formula>
    </cfRule>
    <cfRule type="notContainsText" dxfId="18" priority="22" stopIfTrue="1" operator="notContains" text=".">
      <formula>ISERROR(SEARCH(".",A91))</formula>
    </cfRule>
  </conditionalFormatting>
  <conditionalFormatting sqref="A120:M120">
    <cfRule type="containsText" dxfId="17" priority="19" stopIfTrue="1" operator="containsText" text=".">
      <formula>NOT(ISERROR(SEARCH(".",A120)))</formula>
    </cfRule>
    <cfRule type="notContainsText" dxfId="16" priority="20" stopIfTrue="1" operator="notContains" text=".">
      <formula>ISERROR(SEARCH(".",A120))</formula>
    </cfRule>
  </conditionalFormatting>
  <conditionalFormatting sqref="A149:M149">
    <cfRule type="containsText" dxfId="15" priority="17" stopIfTrue="1" operator="containsText" text=".">
      <formula>NOT(ISERROR(SEARCH(".",A149)))</formula>
    </cfRule>
    <cfRule type="notContainsText" dxfId="14" priority="18" stopIfTrue="1" operator="notContains" text=".">
      <formula>ISERROR(SEARCH(".",A149))</formula>
    </cfRule>
  </conditionalFormatting>
  <conditionalFormatting sqref="A178:M178">
    <cfRule type="containsText" dxfId="13" priority="15" stopIfTrue="1" operator="containsText" text=".">
      <formula>NOT(ISERROR(SEARCH(".",A178)))</formula>
    </cfRule>
    <cfRule type="notContainsText" dxfId="12" priority="16" stopIfTrue="1" operator="notContains" text=".">
      <formula>ISERROR(SEARCH(".",A178))</formula>
    </cfRule>
  </conditionalFormatting>
  <conditionalFormatting sqref="A207:M207">
    <cfRule type="containsText" dxfId="11" priority="13" stopIfTrue="1" operator="containsText" text=".">
      <formula>NOT(ISERROR(SEARCH(".",A207)))</formula>
    </cfRule>
    <cfRule type="notContainsText" dxfId="10" priority="14" stopIfTrue="1" operator="notContains" text=".">
      <formula>ISERROR(SEARCH(".",A207))</formula>
    </cfRule>
  </conditionalFormatting>
  <conditionalFormatting sqref="A265:M265">
    <cfRule type="containsText" dxfId="9" priority="7" stopIfTrue="1" operator="containsText" text=".">
      <formula>NOT(ISERROR(SEARCH(".",A265)))</formula>
    </cfRule>
    <cfRule type="notContainsText" dxfId="8" priority="8" stopIfTrue="1" operator="notContains" text=".">
      <formula>ISERROR(SEARCH(".",A265))</formula>
    </cfRule>
  </conditionalFormatting>
  <conditionalFormatting sqref="A236:M236">
    <cfRule type="containsText" dxfId="7" priority="9" stopIfTrue="1" operator="containsText" text=".">
      <formula>NOT(ISERROR(SEARCH(".",A236)))</formula>
    </cfRule>
    <cfRule type="notContainsText" dxfId="6" priority="10" stopIfTrue="1" operator="notContains" text=".">
      <formula>ISERROR(SEARCH(".",A236))</formula>
    </cfRule>
  </conditionalFormatting>
  <conditionalFormatting sqref="C248">
    <cfRule type="containsText" dxfId="5" priority="5" stopIfTrue="1" operator="containsText" text=".">
      <formula>NOT(ISERROR(SEARCH(".",C248)))</formula>
    </cfRule>
    <cfRule type="notContainsText" dxfId="4" priority="6" stopIfTrue="1" operator="notContains" text=".">
      <formula>ISERROR(SEARCH(".",C248))</formula>
    </cfRule>
  </conditionalFormatting>
  <conditionalFormatting sqref="A248:B248">
    <cfRule type="containsText" dxfId="3" priority="3" stopIfTrue="1" operator="containsText" text=".">
      <formula>NOT(ISERROR(SEARCH(".",A248)))</formula>
    </cfRule>
    <cfRule type="notContainsText" dxfId="2" priority="4" stopIfTrue="1" operator="notContains" text=".">
      <formula>ISERROR(SEARCH(".",A248))</formula>
    </cfRule>
  </conditionalFormatting>
  <conditionalFormatting sqref="A105:M105">
    <cfRule type="containsText" dxfId="1" priority="1" stopIfTrue="1" operator="containsText" text=".">
      <formula>NOT(ISERROR(SEARCH(".",A105)))</formula>
    </cfRule>
    <cfRule type="notContainsText" dxfId="0" priority="2" stopIfTrue="1" operator="notContains" text=".">
      <formula>ISERROR(SEARCH(".",A105))</formula>
    </cfRule>
  </conditionalFormatting>
  <pageMargins left="0.65565131130262255" right="0" top="0.45880091760183522" bottom="0.1388888888888889" header="0.3" footer="0.1388888888888889"/>
  <pageSetup paperSize="9" orientation="landscape" r:id="rId1"/>
  <rowBreaks count="9" manualBreakCount="9">
    <brk id="33" max="16383" man="1"/>
    <brk id="62" max="16383" man="1"/>
    <brk id="91" max="16383" man="1"/>
    <brk id="120" max="16383" man="1"/>
    <brk id="149" max="16383" man="1"/>
    <brk id="178" max="16383" man="1"/>
    <brk id="207" max="16383" man="1"/>
    <brk id="236" max="16383" man="1"/>
    <brk id="2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내역서</vt:lpstr>
      <vt:lpstr>Sheet1</vt:lpstr>
      <vt:lpstr>내역서!Print_Area</vt:lpstr>
      <vt:lpstr>내역서!Print_Titles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2021-03-29T06:59:18Z</cp:lastPrinted>
  <dcterms:created xsi:type="dcterms:W3CDTF">2021-03-29T01:09:15Z</dcterms:created>
  <dcterms:modified xsi:type="dcterms:W3CDTF">2021-04-13T05:01:48Z</dcterms:modified>
</cp:coreProperties>
</file>