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내역서!$B$1:$Q$23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내역서!$B$1:$Q$23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22" i="74"/>
  <c r="G9" l="1"/>
  <c r="K6"/>
  <c r="L6" s="1"/>
  <c r="K7"/>
  <c r="K8"/>
  <c r="K9"/>
  <c r="K10"/>
  <c r="K11"/>
  <c r="L9" l="1"/>
  <c r="F42" i="71" l="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I26" s="1"/>
  <c r="K21"/>
  <c r="I21" s="1"/>
  <c r="I25" l="1"/>
  <c r="G8" i="74" l="1"/>
  <c r="L8" s="1"/>
  <c r="F45" i="71"/>
  <c r="F46"/>
  <c r="F32"/>
  <c r="F30"/>
  <c r="F37"/>
  <c r="F38"/>
  <c r="F28"/>
  <c r="F27"/>
  <c r="F36"/>
  <c r="F24"/>
  <c r="F35"/>
  <c r="F23"/>
  <c r="F31"/>
  <c r="F29"/>
  <c r="G11" i="74"/>
  <c r="L11" s="1"/>
  <c r="G10"/>
  <c r="L10" s="1"/>
  <c r="G7"/>
  <c r="L7" s="1"/>
  <c r="F40" i="71" l="1"/>
  <c r="K40" s="1"/>
  <c r="F43"/>
  <c r="M43" s="1"/>
  <c r="F39"/>
  <c r="O39" s="1"/>
  <c r="F44"/>
  <c r="K44" s="1"/>
  <c r="F7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38"/>
  <c r="M38"/>
  <c r="K38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45"/>
  <c r="K45"/>
  <c r="O45"/>
  <c r="F17"/>
  <c r="O11"/>
  <c r="M11"/>
  <c r="K11"/>
  <c r="M39" l="1"/>
  <c r="K39"/>
  <c r="O43"/>
  <c r="O40"/>
  <c r="I40" s="1"/>
  <c r="M44"/>
  <c r="O44"/>
  <c r="K43"/>
  <c r="O5"/>
  <c r="M5"/>
  <c r="K7"/>
  <c r="M7"/>
  <c r="M8"/>
  <c r="K8"/>
  <c r="M9"/>
  <c r="O6"/>
  <c r="K6"/>
  <c r="O9"/>
  <c r="K10"/>
  <c r="O47"/>
  <c r="M47"/>
  <c r="O10"/>
  <c r="F15"/>
  <c r="I36"/>
  <c r="F16"/>
  <c r="I31"/>
  <c r="I37"/>
  <c r="F19"/>
  <c r="F20"/>
  <c r="I27"/>
  <c r="I46"/>
  <c r="I23"/>
  <c r="I45"/>
  <c r="I35"/>
  <c r="I28"/>
  <c r="I24"/>
  <c r="I38"/>
  <c r="I32"/>
  <c r="I11"/>
  <c r="I39" l="1"/>
  <c r="I43"/>
  <c r="I44"/>
  <c r="I5"/>
  <c r="I6"/>
  <c r="I9"/>
  <c r="I7"/>
  <c r="I8"/>
  <c r="I10"/>
  <c r="I47"/>
  <c r="B3" l="1"/>
  <c r="M6" i="74" l="1"/>
  <c r="N6" l="1"/>
  <c r="L15" i="71"/>
  <c r="M15" s="1"/>
  <c r="M9" i="74"/>
  <c r="L19" i="71"/>
  <c r="M19" s="1"/>
  <c r="M11" i="74"/>
  <c r="M7"/>
  <c r="M8"/>
  <c r="N8" l="1"/>
  <c r="N7"/>
  <c r="N11"/>
  <c r="N9"/>
  <c r="J15" i="71"/>
  <c r="K15" s="1"/>
  <c r="J17"/>
  <c r="K17" s="1"/>
  <c r="J19"/>
  <c r="K19" s="1"/>
  <c r="J20"/>
  <c r="K20" s="1"/>
  <c r="J16"/>
  <c r="K16" s="1"/>
  <c r="J18"/>
  <c r="K18" s="1"/>
  <c r="L16"/>
  <c r="L20"/>
  <c r="L18"/>
  <c r="L17"/>
  <c r="O6" i="74"/>
  <c r="M10"/>
  <c r="N10" l="1"/>
  <c r="P6"/>
  <c r="J6" s="1"/>
  <c r="I6"/>
  <c r="O9"/>
  <c r="K48" i="71"/>
  <c r="K52" s="1"/>
  <c r="M18"/>
  <c r="M16"/>
  <c r="M17"/>
  <c r="N19"/>
  <c r="N15"/>
  <c r="M20"/>
  <c r="O7" i="74"/>
  <c r="O11"/>
  <c r="O8"/>
  <c r="P8" l="1"/>
  <c r="J8" s="1"/>
  <c r="I8"/>
  <c r="P7"/>
  <c r="J7" s="1"/>
  <c r="I7"/>
  <c r="P9"/>
  <c r="J9" s="1"/>
  <c r="I9"/>
  <c r="P11"/>
  <c r="J11" s="1"/>
  <c r="I11"/>
  <c r="K54" i="7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O10" i="74"/>
  <c r="P10" l="1"/>
  <c r="J10" s="1"/>
  <c r="I10"/>
  <c r="G8" i="70"/>
  <c r="K57" i="7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G4" i="70" l="1"/>
  <c r="K67" i="7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  <c r="G11" i="70" l="1"/>
  <c r="G7" l="1"/>
  <c r="G19" s="1"/>
  <c r="G9" l="1"/>
  <c r="G10" s="1"/>
  <c r="G13" s="1"/>
  <c r="G12" l="1"/>
  <c r="G23"/>
  <c r="G24" l="1"/>
  <c r="G25" s="1"/>
  <c r="G26" s="1"/>
  <c r="G27" s="1"/>
  <c r="G28" l="1"/>
  <c r="G29" l="1"/>
</calcChain>
</file>

<file path=xl/sharedStrings.xml><?xml version="1.0" encoding="utf-8"?>
<sst xmlns="http://schemas.openxmlformats.org/spreadsheetml/2006/main" count="545" uniqueCount="241">
  <si>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</si>
  <si>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</si>
  <si>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</si>
  <si>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</si>
  <si>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</si>
  <si>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재도색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</si>
  <si>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</si>
  <si>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</si>
  <si>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</si>
  <si>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</si>
  <si>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</si>
  <si>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P4-R5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</si>
  <si>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</si>
  <si>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</si>
  <si>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</si>
  <si>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</si>
  <si>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</si>
  <si>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</si>
  <si>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</si>
  <si>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</si>
  <si>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</si>
  <si>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</si>
  <si>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</si>
  <si>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</si>
  <si>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</si>
  <si>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</si>
  <si>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</si>
  <si>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</si>
  <si>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</si>
  <si>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</si>
  <si>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</si>
  <si>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</si>
  <si>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</si>
  <si>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</si>
  <si>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</si>
  <si>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</si>
  <si>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</si>
  <si>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</si>
  <si>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</si>
  <si>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</si>
  <si>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</si>
  <si>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</si>
  <si>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</si>
  <si>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</si>
  <si>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</si>
  <si>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</si>
  <si>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</si>
  <si>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</si>
  <si>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</si>
  <si>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</si>
  <si>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</si>
  <si>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</si>
  <si>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</si>
  <si>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</si>
  <si>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</si>
  <si>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</si>
  <si>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</si>
  <si>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</si>
  <si>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</si>
  <si>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</si>
  <si>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</si>
  <si>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</si>
  <si>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</si>
  <si>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</si>
  <si>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</si>
  <si>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</si>
  <si>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</si>
  <si>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</si>
  <si>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</si>
  <si>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</si>
  <si>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</si>
  <si>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</si>
  <si>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</si>
  <si>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</si>
  <si>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</si>
  <si>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</si>
  <si>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</si>
  <si>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</si>
  <si>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</si>
  <si>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</si>
  <si>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</si>
  <si>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</si>
  <si>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</si>
  <si>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</si>
  <si>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</si>
  <si>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</si>
  <si>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</si>
  <si>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</si>
  <si>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</si>
  <si>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</si>
  <si>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</si>
  <si>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</si>
  <si>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</si>
  <si>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</si>
  <si>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</si>
  <si>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</si>
  <si>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</si>
  <si>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</si>
  <si>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</si>
  <si>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</si>
  <si>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</si>
  <si>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</si>
  <si>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</si>
  <si>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</si>
  <si>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</si>
  <si>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</si>
  <si>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</si>
  <si>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</si>
  <si>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</si>
  <si>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</si>
  <si>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</si>
  <si>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</si>
  <si>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</si>
  <si>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</si>
  <si>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</si>
  <si>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</si>
  <si>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</si>
  <si>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</si>
  <si>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</si>
  <si>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</si>
  <si>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</si>
  <si>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</si>
  <si>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</si>
  <si>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</si>
  <si>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</si>
  <si>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</si>
  <si>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</si>
  <si>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3" type="noConversion"/>
  </si>
  <si>
    <t>=</t>
    <phoneticPr fontId="43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</si>
  <si>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</si>
  <si>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</si>
  <si>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</si>
  <si>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</si>
  <si>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</si>
  <si>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</si>
  <si>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</si>
  <si>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</si>
  <si>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</si>
  <si>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</si>
  <si>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</si>
  <si>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</si>
  <si>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</si>
  <si>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</si>
  <si>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</si>
  <si>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</si>
  <si>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</si>
  <si>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</si>
  <si>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</si>
  <si>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</si>
  <si>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</si>
  <si>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</si>
  <si>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</si>
  <si>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</si>
  <si>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</si>
  <si>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</si>
  <si>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</si>
  <si>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</si>
  <si>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</si>
  <si>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</si>
  <si>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</si>
  <si>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</si>
  <si>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</si>
  <si>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</si>
  <si>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</si>
  <si>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</si>
  <si>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</si>
  <si>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7" type="noConversion"/>
  </si>
  <si>
    <t>경비</t>
    <phoneticPr fontId="37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</si>
  <si>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</si>
  <si>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</si>
  <si>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</si>
  <si>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7" type="noConversion"/>
  </si>
  <si>
    <t>금액</t>
    <phoneticPr fontId="37" type="noConversion"/>
  </si>
  <si>
    <t>단가</t>
    <phoneticPr fontId="27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</si>
  <si>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</si>
  <si>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</si>
  <si>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</si>
  <si>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</si>
  <si>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</si>
  <si>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</si>
  <si>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</si>
  <si>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</si>
  <si>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</si>
  <si>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</si>
  <si>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</si>
  <si>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</si>
  <si>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</si>
  <si>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</si>
  <si>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</si>
  <si>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</si>
  <si>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</si>
  <si>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</si>
  <si>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</si>
  <si>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</si>
  <si>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</si>
  <si>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</si>
  <si>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</si>
  <si>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</si>
  <si>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</si>
  <si>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</si>
  <si>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</si>
  <si>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</si>
  <si>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</si>
  <si>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</si>
  <si>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천단위
미만 절사</t>
    <phoneticPr fontId="2" type="noConversion"/>
  </si>
  <si>
    <t>노면표시 도색 및 제거</t>
    <phoneticPr fontId="2" type="noConversion"/>
  </si>
  <si>
    <t>재료비</t>
    <phoneticPr fontId="37" type="noConversion"/>
  </si>
  <si>
    <t>노무비</t>
    <phoneticPr fontId="37" type="noConversion"/>
  </si>
  <si>
    <t>▣</t>
    <phoneticPr fontId="2" type="noConversion"/>
  </si>
  <si>
    <t>노면표시 도색 및 제거</t>
    <phoneticPr fontId="2" type="noConversion"/>
  </si>
  <si>
    <t>인쇄본</t>
    <phoneticPr fontId="2" type="noConversion"/>
  </si>
  <si>
    <t>P3-R4</t>
    <phoneticPr fontId="2" type="noConversion"/>
  </si>
  <si>
    <t>m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</si>
  <si>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</si>
  <si>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</si>
  <si>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</si>
  <si>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</si>
  <si>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제2호표</t>
  </si>
  <si>
    <t>제1호표</t>
    <phoneticPr fontId="2" type="noConversion"/>
  </si>
  <si>
    <t>재도색</t>
    <phoneticPr fontId="2" type="noConversion"/>
  </si>
  <si>
    <t>제9호표</t>
    <phoneticPr fontId="2" type="noConversion"/>
  </si>
  <si>
    <t>제10호표</t>
  </si>
  <si>
    <t>제11호표</t>
  </si>
  <si>
    <t>제12호표</t>
  </si>
  <si>
    <t>제13호표</t>
  </si>
  <si>
    <t>제14호표</t>
  </si>
  <si>
    <t>( B ) × 0.0370</t>
    <phoneticPr fontId="2" type="noConversion"/>
  </si>
  <si>
    <t>( 4 ) × 0.0343</t>
    <phoneticPr fontId="2" type="noConversion"/>
  </si>
  <si>
    <t>( 9 ) × 0.1152</t>
    <phoneticPr fontId="2" type="noConversion"/>
  </si>
  <si>
    <t>제25호표</t>
    <phoneticPr fontId="2" type="noConversion"/>
  </si>
  <si>
    <t>제26호표</t>
    <phoneticPr fontId="2" type="noConversion"/>
  </si>
  <si>
    <t>제27호표</t>
    <phoneticPr fontId="2" type="noConversion"/>
  </si>
  <si>
    <t>제28호표</t>
    <phoneticPr fontId="2" type="noConversion"/>
  </si>
  <si>
    <t>수용성페인트(실선)</t>
    <phoneticPr fontId="2" type="noConversion"/>
  </si>
  <si>
    <t>수용성페인트(파선)</t>
    <phoneticPr fontId="2" type="noConversion"/>
  </si>
  <si>
    <t>P4-R5</t>
    <phoneticPr fontId="2" type="noConversion"/>
  </si>
  <si>
    <t>P4-R4</t>
    <phoneticPr fontId="2" type="noConversion"/>
  </si>
  <si>
    <t>백색</t>
    <phoneticPr fontId="2" type="noConversion"/>
  </si>
  <si>
    <t>백색</t>
    <phoneticPr fontId="2" type="noConversion"/>
  </si>
  <si>
    <t>황색</t>
    <phoneticPr fontId="2" type="noConversion"/>
  </si>
  <si>
    <t>갓바위로(진인갓바위삼거리~팔공산자연공원) 등 4개소 노면표시 도색공사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</si>
</sst>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&quot;제&quot;#&quot;호표&quot;"/>
    <numFmt numFmtId="195" formatCode="&quot;제&quot;#,##0&quot;호표&quot;"/>
    <numFmt numFmtId="196" formatCode="#,##0.0"/>
    <numFmt numFmtId="197" formatCode="0.000%"/>
    <numFmt numFmtId="198" formatCode="0.00_ "/>
    <numFmt numFmtId="199" formatCode="#,##0.000"/>
    <numFmt numFmtId="200" formatCode="#,##0.0000"/>
    <numFmt numFmtId="201" formatCode="#,##0.00000"/>
    <numFmt numFmtId="202" formatCode="_-* #,##0_-;\-* #,##0_-;_-* &quot;-&quot;??_-;_-@_-"/>
    <numFmt numFmtId="203" formatCode="#,##0.0_);[Red]\(#,##0.0\)"/>
    <numFmt numFmtId="204" formatCode="#,##0.00_);[Red]\(#,##0.00\)"/>
    <numFmt numFmtId="205" formatCode="#,##0.000_);[Red]\(#,##0.000\)"/>
  </numFmts>
  <fonts count="5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2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8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9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0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1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192" fontId="5" fillId="0" borderId="0">
      <protection locked="0"/>
    </xf>
    <xf numFmtId="193" fontId="5" fillId="0" borderId="0">
      <protection locked="0"/>
    </xf>
    <xf numFmtId="42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  <xf numFmtId="0" fontId="56" fillId="0" borderId="0">
      <alignment vertical="center"/>
    </xf>
  </cellStyleXfs>
  <cellXfs count="345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31" xfId="0" applyFont="1" applyBorder="1" applyAlignment="1">
      <alignment horizontal="center" vertical="center"/>
    </xf>
    <xf numFmtId="183" fontId="41" fillId="0" borderId="31" xfId="0" applyNumberFormat="1" applyFont="1" applyBorder="1" applyAlignment="1">
      <alignment horizontal="center" vertical="center" shrinkToFit="1"/>
    </xf>
    <xf numFmtId="41" fontId="41" fillId="0" borderId="31" xfId="0" applyNumberFormat="1" applyFont="1" applyBorder="1" applyAlignment="1">
      <alignment horizontal="right" vertical="center" shrinkToFit="1"/>
    </xf>
    <xf numFmtId="41" fontId="28" fillId="0" borderId="31" xfId="0" applyNumberFormat="1" applyFont="1" applyBorder="1" applyAlignment="1">
      <alignment horizontal="right" vertical="center" shrinkToFit="1"/>
    </xf>
    <xf numFmtId="0" fontId="40" fillId="0" borderId="3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/>
    </xf>
    <xf numFmtId="181" fontId="24" fillId="0" borderId="26" xfId="0" applyNumberFormat="1" applyFont="1" applyBorder="1" applyAlignment="1">
      <alignment horizontal="right" vertical="center"/>
    </xf>
    <xf numFmtId="181" fontId="24" fillId="3" borderId="26" xfId="25" applyNumberFormat="1" applyFont="1" applyFill="1" applyBorder="1" applyAlignment="1">
      <alignment horizontal="right" vertical="center"/>
    </xf>
    <xf numFmtId="41" fontId="24" fillId="0" borderId="26" xfId="0" applyNumberFormat="1" applyFont="1" applyBorder="1" applyAlignment="1">
      <alignment horizontal="right" vertical="center"/>
    </xf>
    <xf numFmtId="3" fontId="24" fillId="0" borderId="26" xfId="0" applyNumberFormat="1" applyFont="1" applyFill="1" applyBorder="1" applyAlignment="1">
      <alignment vertical="center"/>
    </xf>
    <xf numFmtId="41" fontId="24" fillId="0" borderId="26" xfId="0" applyNumberFormat="1" applyFont="1" applyBorder="1" applyAlignment="1">
      <alignment vertical="center"/>
    </xf>
    <xf numFmtId="195" fontId="24" fillId="0" borderId="27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/>
    </xf>
    <xf numFmtId="181" fontId="24" fillId="0" borderId="29" xfId="0" applyNumberFormat="1" applyFont="1" applyBorder="1" applyAlignment="1">
      <alignment horizontal="right" vertical="center"/>
    </xf>
    <xf numFmtId="181" fontId="24" fillId="3" borderId="29" xfId="25" applyNumberFormat="1" applyFont="1" applyFill="1" applyBorder="1" applyAlignment="1">
      <alignment horizontal="right" vertical="center"/>
    </xf>
    <xf numFmtId="41" fontId="24" fillId="0" borderId="29" xfId="0" applyNumberFormat="1" applyFont="1" applyBorder="1" applyAlignment="1">
      <alignment horizontal="right" vertical="center"/>
    </xf>
    <xf numFmtId="41" fontId="24" fillId="0" borderId="29" xfId="0" applyNumberFormat="1" applyFont="1" applyBorder="1" applyAlignment="1">
      <alignment vertical="center"/>
    </xf>
    <xf numFmtId="195" fontId="24" fillId="0" borderId="30" xfId="0" applyNumberFormat="1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181" fontId="24" fillId="0" borderId="31" xfId="0" applyNumberFormat="1" applyFont="1" applyBorder="1" applyAlignment="1">
      <alignment horizontal="right" vertical="center"/>
    </xf>
    <xf numFmtId="181" fontId="24" fillId="3" borderId="31" xfId="25" applyNumberFormat="1" applyFont="1" applyFill="1" applyBorder="1" applyAlignment="1">
      <alignment horizontal="right" vertical="center"/>
    </xf>
    <xf numFmtId="41" fontId="24" fillId="0" borderId="31" xfId="0" applyNumberFormat="1" applyFont="1" applyBorder="1" applyAlignment="1">
      <alignment horizontal="right" vertical="center"/>
    </xf>
    <xf numFmtId="41" fontId="24" fillId="0" borderId="31" xfId="0" applyNumberFormat="1" applyFont="1" applyBorder="1" applyAlignment="1">
      <alignment vertical="center"/>
    </xf>
    <xf numFmtId="195" fontId="24" fillId="0" borderId="32" xfId="0" applyNumberFormat="1" applyFont="1" applyBorder="1" applyAlignment="1">
      <alignment horizontal="center" vertical="center" wrapText="1" shrinkToFit="1"/>
    </xf>
    <xf numFmtId="181" fontId="24" fillId="0" borderId="44" xfId="0" applyNumberFormat="1" applyFont="1" applyBorder="1" applyAlignment="1">
      <alignment horizontal="right" vertical="center"/>
    </xf>
    <xf numFmtId="3" fontId="24" fillId="0" borderId="29" xfId="0" applyNumberFormat="1" applyFont="1" applyFill="1" applyBorder="1" applyAlignment="1">
      <alignment vertical="center"/>
    </xf>
    <xf numFmtId="3" fontId="24" fillId="0" borderId="31" xfId="0" applyNumberFormat="1" applyFont="1" applyFill="1" applyBorder="1" applyAlignment="1">
      <alignment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horizontal="right" vertical="center"/>
    </xf>
    <xf numFmtId="3" fontId="24" fillId="0" borderId="52" xfId="0" applyNumberFormat="1" applyFont="1" applyFill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181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center" vertical="center"/>
    </xf>
    <xf numFmtId="181" fontId="24" fillId="3" borderId="14" xfId="25" applyNumberFormat="1" applyFont="1" applyFill="1" applyBorder="1" applyAlignment="1">
      <alignment horizontal="right" vertical="center"/>
    </xf>
    <xf numFmtId="41" fontId="24" fillId="0" borderId="68" xfId="0" applyNumberFormat="1" applyFont="1" applyBorder="1" applyAlignment="1">
      <alignment horizontal="right" vertical="center"/>
    </xf>
    <xf numFmtId="3" fontId="24" fillId="0" borderId="14" xfId="0" applyNumberFormat="1" applyFont="1" applyFill="1" applyBorder="1" applyAlignment="1">
      <alignment vertical="center"/>
    </xf>
    <xf numFmtId="41" fontId="24" fillId="0" borderId="45" xfId="0" applyNumberFormat="1" applyFont="1" applyBorder="1" applyAlignment="1">
      <alignment vertical="center"/>
    </xf>
    <xf numFmtId="41" fontId="24" fillId="0" borderId="14" xfId="0" applyNumberFormat="1" applyFont="1" applyBorder="1" applyAlignment="1">
      <alignment vertical="center"/>
    </xf>
    <xf numFmtId="195" fontId="24" fillId="0" borderId="22" xfId="0" applyNumberFormat="1" applyFont="1" applyBorder="1" applyAlignment="1">
      <alignment horizontal="center" vertical="center" wrapText="1" shrinkToFit="1"/>
    </xf>
    <xf numFmtId="181" fontId="28" fillId="0" borderId="14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center" vertical="center"/>
    </xf>
    <xf numFmtId="181" fontId="28" fillId="3" borderId="14" xfId="25" applyNumberFormat="1" applyFont="1" applyFill="1" applyBorder="1" applyAlignment="1">
      <alignment horizontal="right" vertical="center"/>
    </xf>
    <xf numFmtId="41" fontId="28" fillId="0" borderId="68" xfId="0" applyNumberFormat="1" applyFont="1" applyBorder="1" applyAlignment="1">
      <alignment horizontal="right" vertical="center"/>
    </xf>
    <xf numFmtId="3" fontId="28" fillId="0" borderId="14" xfId="0" applyNumberFormat="1" applyFont="1" applyFill="1" applyBorder="1" applyAlignment="1">
      <alignment vertical="center"/>
    </xf>
    <xf numFmtId="41" fontId="28" fillId="0" borderId="14" xfId="0" applyNumberFormat="1" applyFont="1" applyBorder="1" applyAlignment="1">
      <alignment vertical="center"/>
    </xf>
    <xf numFmtId="195" fontId="28" fillId="0" borderId="22" xfId="0" applyNumberFormat="1" applyFont="1" applyBorder="1" applyAlignment="1">
      <alignment horizontal="center" vertical="center" wrapText="1" shrinkToFit="1"/>
    </xf>
    <xf numFmtId="181" fontId="24" fillId="0" borderId="16" xfId="0" applyNumberFormat="1" applyFont="1" applyBorder="1" applyAlignment="1">
      <alignment horizontal="right" vertical="center"/>
    </xf>
    <xf numFmtId="0" fontId="24" fillId="0" borderId="16" xfId="0" applyFont="1" applyBorder="1" applyAlignment="1">
      <alignment horizontal="center" vertical="center"/>
    </xf>
    <xf numFmtId="181" fontId="24" fillId="3" borderId="16" xfId="25" applyNumberFormat="1" applyFont="1" applyFill="1" applyBorder="1" applyAlignment="1">
      <alignment horizontal="right" vertical="center"/>
    </xf>
    <xf numFmtId="41" fontId="38" fillId="0" borderId="48" xfId="0" applyNumberFormat="1" applyFont="1" applyBorder="1" applyAlignment="1">
      <alignment horizontal="right" vertical="center"/>
    </xf>
    <xf numFmtId="185" fontId="24" fillId="0" borderId="69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41" fontId="28" fillId="0" borderId="9" xfId="0" applyNumberFormat="1" applyFont="1" applyBorder="1" applyAlignment="1">
      <alignment vertical="center"/>
    </xf>
    <xf numFmtId="41" fontId="38" fillId="0" borderId="48" xfId="0" applyNumberFormat="1" applyFont="1" applyBorder="1" applyAlignment="1">
      <alignment vertical="center"/>
    </xf>
    <xf numFmtId="41" fontId="38" fillId="0" borderId="10" xfId="0" applyNumberFormat="1" applyFont="1" applyBorder="1" applyAlignment="1">
      <alignment vertical="center"/>
    </xf>
    <xf numFmtId="185" fontId="24" fillId="0" borderId="26" xfId="0" applyNumberFormat="1" applyFont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41" fontId="38" fillId="0" borderId="68" xfId="0" applyNumberFormat="1" applyFont="1" applyBorder="1" applyAlignment="1">
      <alignment horizontal="right" vertical="center"/>
    </xf>
    <xf numFmtId="185" fontId="42" fillId="0" borderId="14" xfId="0" applyNumberFormat="1" applyFont="1" applyBorder="1" applyAlignment="1">
      <alignment vertical="center"/>
    </xf>
    <xf numFmtId="41" fontId="38" fillId="0" borderId="14" xfId="0" applyNumberFormat="1" applyFont="1" applyBorder="1" applyAlignment="1">
      <alignment vertical="center"/>
    </xf>
    <xf numFmtId="41" fontId="38" fillId="0" borderId="22" xfId="0" applyNumberFormat="1" applyFont="1" applyBorder="1" applyAlignment="1">
      <alignment vertical="center"/>
    </xf>
    <xf numFmtId="41" fontId="38" fillId="0" borderId="70" xfId="95" applyNumberFormat="1" applyFont="1" applyFill="1" applyBorder="1" applyAlignment="1">
      <alignment horizontal="left" vertical="center"/>
    </xf>
    <xf numFmtId="3" fontId="42" fillId="0" borderId="71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horizontal="left" vertical="center"/>
    </xf>
    <xf numFmtId="3" fontId="24" fillId="0" borderId="8" xfId="95" applyNumberFormat="1" applyFont="1" applyFill="1" applyBorder="1" applyAlignment="1">
      <alignment horizontal="left" vertical="center"/>
    </xf>
    <xf numFmtId="3" fontId="42" fillId="0" borderId="8" xfId="95" applyNumberFormat="1" applyFont="1" applyFill="1" applyBorder="1" applyAlignment="1">
      <alignment vertical="center"/>
    </xf>
    <xf numFmtId="196" fontId="28" fillId="0" borderId="8" xfId="95" applyNumberFormat="1" applyFont="1" applyFill="1" applyBorder="1" applyAlignment="1">
      <alignment horizontal="center" vertical="center"/>
    </xf>
    <xf numFmtId="184" fontId="24" fillId="0" borderId="70" xfId="0" applyNumberFormat="1" applyFont="1" applyBorder="1" applyAlignment="1">
      <alignment horizontal="center" vertical="center"/>
    </xf>
    <xf numFmtId="182" fontId="42" fillId="0" borderId="72" xfId="0" applyNumberFormat="1" applyFont="1" applyBorder="1" applyAlignment="1">
      <alignment vertical="center"/>
    </xf>
    <xf numFmtId="41" fontId="38" fillId="0" borderId="48" xfId="95" applyNumberFormat="1" applyFont="1" applyFill="1" applyBorder="1" applyAlignment="1">
      <alignment vertical="center"/>
    </xf>
    <xf numFmtId="3" fontId="24" fillId="0" borderId="69" xfId="95" applyNumberFormat="1" applyFont="1" applyFill="1" applyBorder="1" applyAlignment="1">
      <alignment horizontal="center" vertical="center"/>
    </xf>
    <xf numFmtId="41" fontId="42" fillId="0" borderId="9" xfId="95" applyNumberFormat="1" applyFont="1" applyFill="1" applyBorder="1" applyAlignment="1">
      <alignment horizontal="center" vertical="center"/>
    </xf>
    <xf numFmtId="3" fontId="24" fillId="0" borderId="9" xfId="95" applyNumberFormat="1" applyFont="1" applyFill="1" applyBorder="1" applyAlignment="1">
      <alignment horizontal="center" vertical="center"/>
    </xf>
    <xf numFmtId="199" fontId="42" fillId="0" borderId="9" xfId="95" applyNumberFormat="1" applyFont="1" applyFill="1" applyBorder="1" applyAlignment="1">
      <alignment vertical="center"/>
    </xf>
    <xf numFmtId="3" fontId="24" fillId="0" borderId="9" xfId="95" quotePrefix="1" applyNumberFormat="1" applyFont="1" applyFill="1" applyBorder="1" applyAlignment="1">
      <alignment horizontal="center" vertical="center"/>
    </xf>
    <xf numFmtId="183" fontId="42" fillId="0" borderId="48" xfId="0" applyNumberFormat="1" applyFont="1" applyBorder="1" applyAlignment="1">
      <alignment horizontal="center" vertical="center"/>
    </xf>
    <xf numFmtId="182" fontId="42" fillId="0" borderId="10" xfId="0" applyNumberFormat="1" applyFont="1" applyBorder="1" applyAlignment="1">
      <alignment vertical="center"/>
    </xf>
    <xf numFmtId="185" fontId="38" fillId="0" borderId="14" xfId="0" applyNumberFormat="1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184" fontId="24" fillId="0" borderId="14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8" fontId="24" fillId="0" borderId="5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184" fontId="42" fillId="0" borderId="42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41" fontId="38" fillId="0" borderId="70" xfId="0" applyNumberFormat="1" applyFont="1" applyBorder="1" applyAlignment="1">
      <alignment horizontal="right" vertical="center"/>
    </xf>
    <xf numFmtId="184" fontId="42" fillId="0" borderId="70" xfId="0" applyNumberFormat="1" applyFont="1" applyBorder="1" applyAlignment="1">
      <alignment horizontal="center" vertical="center"/>
    </xf>
    <xf numFmtId="182" fontId="24" fillId="0" borderId="72" xfId="0" applyNumberFormat="1" applyFont="1" applyBorder="1" applyAlignment="1">
      <alignment vertical="center"/>
    </xf>
    <xf numFmtId="184" fontId="24" fillId="0" borderId="44" xfId="0" applyNumberFormat="1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41" fontId="38" fillId="0" borderId="46" xfId="0" applyNumberFormat="1" applyFont="1" applyBorder="1" applyAlignment="1">
      <alignment horizontal="right" vertical="center"/>
    </xf>
    <xf numFmtId="3" fontId="24" fillId="0" borderId="73" xfId="95" applyNumberFormat="1" applyFont="1" applyFill="1" applyBorder="1" applyAlignment="1">
      <alignment horizontal="center" vertical="center"/>
    </xf>
    <xf numFmtId="41" fontId="42" fillId="0" borderId="42" xfId="95" applyNumberFormat="1" applyFont="1" applyFill="1" applyBorder="1" applyAlignment="1">
      <alignment horizontal="center" vertical="center"/>
    </xf>
    <xf numFmtId="3" fontId="24" fillId="0" borderId="42" xfId="95" applyNumberFormat="1" applyFont="1" applyFill="1" applyBorder="1" applyAlignment="1">
      <alignment horizontal="center" vertical="center"/>
    </xf>
    <xf numFmtId="200" fontId="42" fillId="0" borderId="42" xfId="95" applyNumberFormat="1" applyFont="1" applyFill="1" applyBorder="1" applyAlignment="1">
      <alignment vertical="center"/>
    </xf>
    <xf numFmtId="3" fontId="24" fillId="0" borderId="42" xfId="95" quotePrefix="1" applyNumberFormat="1" applyFont="1" applyFill="1" applyBorder="1" applyAlignment="1">
      <alignment horizontal="center" vertical="center"/>
    </xf>
    <xf numFmtId="41" fontId="42" fillId="0" borderId="46" xfId="0" applyNumberFormat="1" applyFont="1" applyBorder="1" applyAlignment="1">
      <alignment horizontal="center" vertical="center"/>
    </xf>
    <xf numFmtId="10" fontId="42" fillId="0" borderId="74" xfId="0" applyNumberFormat="1" applyFont="1" applyBorder="1" applyAlignment="1">
      <alignment vertical="center"/>
    </xf>
    <xf numFmtId="184" fontId="24" fillId="0" borderId="52" xfId="0" applyNumberFormat="1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41" fontId="38" fillId="0" borderId="77" xfId="0" applyNumberFormat="1" applyFont="1" applyBorder="1" applyAlignment="1">
      <alignment horizontal="right" vertical="center"/>
    </xf>
    <xf numFmtId="3" fontId="42" fillId="0" borderId="78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horizontal="left" vertical="center"/>
    </xf>
    <xf numFmtId="3" fontId="24" fillId="0" borderId="76" xfId="95" applyNumberFormat="1" applyFont="1" applyFill="1" applyBorder="1" applyAlignment="1">
      <alignment horizontal="left" vertical="center"/>
    </xf>
    <xf numFmtId="3" fontId="42" fillId="0" borderId="76" xfId="95" applyNumberFormat="1" applyFont="1" applyFill="1" applyBorder="1" applyAlignment="1">
      <alignment vertical="center"/>
    </xf>
    <xf numFmtId="196" fontId="28" fillId="0" borderId="76" xfId="95" applyNumberFormat="1" applyFont="1" applyFill="1" applyBorder="1" applyAlignment="1">
      <alignment horizontal="center" vertical="center"/>
    </xf>
    <xf numFmtId="184" fontId="42" fillId="0" borderId="77" xfId="0" applyNumberFormat="1" applyFont="1" applyBorder="1" applyAlignment="1">
      <alignment horizontal="center" vertical="center"/>
    </xf>
    <xf numFmtId="182" fontId="42" fillId="0" borderId="79" xfId="0" applyNumberFormat="1" applyFont="1" applyBorder="1" applyAlignment="1">
      <alignment vertical="center"/>
    </xf>
    <xf numFmtId="41" fontId="38" fillId="0" borderId="76" xfId="0" applyNumberFormat="1" applyFont="1" applyBorder="1" applyAlignment="1">
      <alignment horizontal="right" vertical="center"/>
    </xf>
    <xf numFmtId="41" fontId="38" fillId="0" borderId="29" xfId="0" applyNumberFormat="1" applyFont="1" applyBorder="1" applyAlignment="1">
      <alignment horizontal="right" vertical="center"/>
    </xf>
    <xf numFmtId="3" fontId="42" fillId="0" borderId="8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42" fillId="0" borderId="0" xfId="95" applyNumberFormat="1" applyFont="1" applyFill="1" applyBorder="1" applyAlignment="1">
      <alignment vertical="center"/>
    </xf>
    <xf numFmtId="196" fontId="28" fillId="0" borderId="0" xfId="95" applyNumberFormat="1" applyFont="1" applyFill="1" applyBorder="1" applyAlignment="1">
      <alignment horizontal="center" vertical="center"/>
    </xf>
    <xf numFmtId="184" fontId="42" fillId="0" borderId="50" xfId="0" applyNumberFormat="1" applyFont="1" applyBorder="1" applyAlignment="1">
      <alignment horizontal="center" vertical="center"/>
    </xf>
    <xf numFmtId="182" fontId="42" fillId="0" borderId="81" xfId="0" applyNumberFormat="1" applyFont="1" applyBorder="1" applyAlignment="1">
      <alignment vertical="center"/>
    </xf>
    <xf numFmtId="41" fontId="38" fillId="0" borderId="31" xfId="0" applyNumberFormat="1" applyFont="1" applyBorder="1" applyAlignment="1">
      <alignment horizontal="right" vertical="center"/>
    </xf>
    <xf numFmtId="41" fontId="42" fillId="0" borderId="48" xfId="0" applyNumberFormat="1" applyFont="1" applyBorder="1" applyAlignment="1">
      <alignment horizontal="center" vertical="center"/>
    </xf>
    <xf numFmtId="41" fontId="42" fillId="0" borderId="26" xfId="0" applyNumberFormat="1" applyFont="1" applyBorder="1" applyAlignment="1">
      <alignment horizontal="right" vertical="center"/>
    </xf>
    <xf numFmtId="41" fontId="38" fillId="0" borderId="26" xfId="0" applyNumberFormat="1" applyFont="1" applyBorder="1" applyAlignment="1">
      <alignment horizontal="right" vertical="center"/>
    </xf>
    <xf numFmtId="182" fontId="42" fillId="0" borderId="72" xfId="0" applyNumberFormat="1" applyFont="1" applyBorder="1" applyAlignment="1">
      <alignment horizontal="center" vertical="center"/>
    </xf>
    <xf numFmtId="4" fontId="42" fillId="0" borderId="9" xfId="95" applyNumberFormat="1" applyFont="1" applyFill="1" applyBorder="1" applyAlignment="1">
      <alignment vertical="center"/>
    </xf>
    <xf numFmtId="0" fontId="42" fillId="0" borderId="43" xfId="0" applyFont="1" applyBorder="1" applyAlignment="1">
      <alignment horizontal="center" vertical="center"/>
    </xf>
    <xf numFmtId="184" fontId="24" fillId="0" borderId="43" xfId="0" applyNumberFormat="1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8" fontId="24" fillId="0" borderId="0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3" fontId="42" fillId="0" borderId="26" xfId="95" applyNumberFormat="1" applyFont="1" applyFill="1" applyBorder="1" applyAlignment="1">
      <alignment horizontal="left" vertical="center"/>
    </xf>
    <xf numFmtId="198" fontId="24" fillId="0" borderId="26" xfId="0" applyNumberFormat="1" applyFont="1" applyBorder="1" applyAlignment="1">
      <alignment horizontal="center"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31" xfId="95" applyNumberFormat="1" applyFont="1" applyFill="1" applyBorder="1" applyAlignment="1">
      <alignment horizontal="left" vertical="center"/>
    </xf>
    <xf numFmtId="199" fontId="42" fillId="0" borderId="31" xfId="95" applyNumberFormat="1" applyFont="1" applyFill="1" applyBorder="1" applyAlignment="1">
      <alignment vertical="center"/>
    </xf>
    <xf numFmtId="41" fontId="42" fillId="0" borderId="31" xfId="0" applyNumberFormat="1" applyFont="1" applyBorder="1" applyAlignment="1">
      <alignment horizontal="center" vertical="center"/>
    </xf>
    <xf numFmtId="41" fontId="38" fillId="0" borderId="14" xfId="0" applyNumberFormat="1" applyFont="1" applyBorder="1" applyAlignment="1">
      <alignment horizontal="right" vertical="center"/>
    </xf>
    <xf numFmtId="183" fontId="24" fillId="0" borderId="68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2" xfId="0" applyNumberFormat="1" applyFont="1" applyBorder="1" applyAlignment="1">
      <alignment horizontal="center" vertical="center"/>
    </xf>
    <xf numFmtId="183" fontId="28" fillId="0" borderId="68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201" fontId="42" fillId="0" borderId="42" xfId="95" applyNumberFormat="1" applyFont="1" applyFill="1" applyBorder="1" applyAlignment="1">
      <alignment vertical="center"/>
    </xf>
    <xf numFmtId="197" fontId="42" fillId="0" borderId="74" xfId="0" applyNumberFormat="1" applyFont="1" applyBorder="1" applyAlignment="1">
      <alignment vertical="center"/>
    </xf>
    <xf numFmtId="0" fontId="48" fillId="0" borderId="0" xfId="0" applyFont="1" applyAlignment="1"/>
    <xf numFmtId="3" fontId="49" fillId="4" borderId="40" xfId="0" applyNumberFormat="1" applyFont="1" applyFill="1" applyBorder="1" applyAlignment="1">
      <alignment horizontal="center" vertical="center"/>
    </xf>
    <xf numFmtId="0" fontId="49" fillId="4" borderId="40" xfId="0" applyNumberFormat="1" applyFont="1" applyFill="1" applyBorder="1" applyAlignment="1">
      <alignment horizontal="center" vertical="center"/>
    </xf>
    <xf numFmtId="3" fontId="49" fillId="4" borderId="41" xfId="0" applyNumberFormat="1" applyFont="1" applyFill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 wrapText="1"/>
    </xf>
    <xf numFmtId="3" fontId="49" fillId="0" borderId="8" xfId="0" applyNumberFormat="1" applyFont="1" applyBorder="1" applyAlignment="1">
      <alignment horizontal="distributed" vertical="center" shrinkToFit="1"/>
    </xf>
    <xf numFmtId="3" fontId="49" fillId="0" borderId="8" xfId="0" applyNumberFormat="1" applyFont="1" applyBorder="1" applyAlignment="1">
      <alignment horizontal="left" vertical="center"/>
    </xf>
    <xf numFmtId="3" fontId="49" fillId="0" borderId="88" xfId="0" applyNumberFormat="1" applyFont="1" applyBorder="1" applyAlignment="1">
      <alignment horizontal="center" vertical="center"/>
    </xf>
    <xf numFmtId="41" fontId="49" fillId="0" borderId="88" xfId="94" applyFont="1" applyBorder="1" applyAlignment="1">
      <alignment vertical="center" shrinkToFit="1"/>
    </xf>
    <xf numFmtId="0" fontId="49" fillId="0" borderId="88" xfId="0" applyNumberFormat="1" applyFont="1" applyBorder="1" applyAlignment="1">
      <alignment horizontal="right" vertical="center" shrinkToFit="1"/>
    </xf>
    <xf numFmtId="3" fontId="49" fillId="0" borderId="89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distributed" vertical="center" shrinkToFit="1"/>
    </xf>
    <xf numFmtId="3" fontId="49" fillId="0" borderId="0" xfId="0" applyNumberFormat="1" applyFont="1" applyBorder="1" applyAlignment="1">
      <alignment horizontal="left" vertical="center"/>
    </xf>
    <xf numFmtId="3" fontId="49" fillId="0" borderId="21" xfId="0" applyNumberFormat="1" applyFont="1" applyBorder="1" applyAlignment="1">
      <alignment horizontal="center" vertical="center"/>
    </xf>
    <xf numFmtId="41" fontId="49" fillId="0" borderId="21" xfId="94" applyFont="1" applyBorder="1" applyAlignment="1">
      <alignment horizontal="right" vertical="center" shrinkToFit="1"/>
    </xf>
    <xf numFmtId="0" fontId="49" fillId="0" borderId="21" xfId="0" applyNumberFormat="1" applyFont="1" applyBorder="1" applyAlignment="1">
      <alignment horizontal="right" vertical="center" shrinkToFit="1"/>
    </xf>
    <xf numFmtId="3" fontId="49" fillId="0" borderId="82" xfId="0" applyNumberFormat="1" applyFont="1" applyBorder="1" applyAlignment="1">
      <alignment horizontal="left" vertical="center"/>
    </xf>
    <xf numFmtId="41" fontId="49" fillId="0" borderId="21" xfId="94" applyFont="1" applyBorder="1" applyAlignment="1">
      <alignment vertical="center" shrinkToFit="1"/>
    </xf>
    <xf numFmtId="3" fontId="49" fillId="0" borderId="11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distributed" vertical="center" shrinkToFit="1"/>
    </xf>
    <xf numFmtId="3" fontId="49" fillId="0" borderId="5" xfId="0" applyNumberFormat="1" applyFont="1" applyBorder="1" applyAlignment="1">
      <alignment horizontal="left" vertical="center"/>
    </xf>
    <xf numFmtId="3" fontId="49" fillId="0" borderId="1" xfId="0" applyNumberFormat="1" applyFont="1" applyBorder="1" applyAlignment="1">
      <alignment horizontal="center" vertical="center"/>
    </xf>
    <xf numFmtId="41" fontId="49" fillId="0" borderId="1" xfId="94" applyFont="1" applyBorder="1" applyAlignment="1">
      <alignment vertical="center" shrinkToFit="1"/>
    </xf>
    <xf numFmtId="0" fontId="49" fillId="0" borderId="1" xfId="0" applyNumberFormat="1" applyFont="1" applyBorder="1" applyAlignment="1">
      <alignment horizontal="right" vertical="center" shrinkToFit="1"/>
    </xf>
    <xf numFmtId="3" fontId="49" fillId="0" borderId="35" xfId="0" applyNumberFormat="1" applyFont="1" applyBorder="1" applyAlignment="1">
      <alignment horizontal="left" vertical="center"/>
    </xf>
    <xf numFmtId="3" fontId="49" fillId="0" borderId="0" xfId="0" applyNumberFormat="1" applyFont="1" applyBorder="1" applyAlignment="1">
      <alignment horizontal="center" vertical="center" wrapText="1"/>
    </xf>
    <xf numFmtId="182" fontId="49" fillId="0" borderId="21" xfId="96" applyNumberFormat="1" applyFont="1" applyBorder="1" applyAlignment="1">
      <alignment horizontal="right" vertical="center" shrinkToFit="1"/>
    </xf>
    <xf numFmtId="10" fontId="49" fillId="0" borderId="21" xfId="0" applyNumberFormat="1" applyFont="1" applyBorder="1" applyAlignment="1">
      <alignment horizontal="right" vertical="center" shrinkToFit="1"/>
    </xf>
    <xf numFmtId="10" fontId="49" fillId="0" borderId="21" xfId="96" applyNumberFormat="1" applyFont="1" applyBorder="1" applyAlignment="1">
      <alignment horizontal="right" vertical="center" shrinkToFit="1"/>
    </xf>
    <xf numFmtId="197" fontId="49" fillId="0" borderId="21" xfId="96" applyNumberFormat="1" applyFont="1" applyBorder="1" applyAlignment="1">
      <alignment horizontal="right" vertical="center" shrinkToFit="1"/>
    </xf>
    <xf numFmtId="3" fontId="49" fillId="0" borderId="5" xfId="0" applyNumberFormat="1" applyFont="1" applyBorder="1" applyAlignment="1">
      <alignment horizontal="center" vertical="center"/>
    </xf>
    <xf numFmtId="3" fontId="49" fillId="0" borderId="85" xfId="0" applyNumberFormat="1" applyFont="1" applyBorder="1" applyAlignment="1">
      <alignment horizontal="left" vertical="center"/>
    </xf>
    <xf numFmtId="182" fontId="49" fillId="0" borderId="1" xfId="96" applyNumberFormat="1" applyFont="1" applyBorder="1" applyAlignment="1">
      <alignment horizontal="right" vertical="center" shrinkToFit="1"/>
    </xf>
    <xf numFmtId="202" fontId="49" fillId="0" borderId="1" xfId="94" applyNumberFormat="1" applyFont="1" applyBorder="1" applyAlignment="1">
      <alignment vertical="center" shrinkToFit="1"/>
    </xf>
    <xf numFmtId="3" fontId="49" fillId="0" borderId="5" xfId="0" applyNumberFormat="1" applyFont="1" applyBorder="1" applyAlignment="1">
      <alignment horizontal="left" vertical="center" shrinkToFit="1"/>
    </xf>
    <xf numFmtId="3" fontId="49" fillId="0" borderId="86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left" vertical="center"/>
    </xf>
    <xf numFmtId="3" fontId="49" fillId="0" borderId="87" xfId="0" applyNumberFormat="1" applyFont="1" applyBorder="1" applyAlignment="1">
      <alignment horizontal="distributed" vertical="center" shrinkToFit="1"/>
    </xf>
    <xf numFmtId="3" fontId="49" fillId="0" borderId="37" xfId="0" applyNumberFormat="1" applyFont="1" applyBorder="1" applyAlignment="1">
      <alignment horizontal="center" vertical="center"/>
    </xf>
    <xf numFmtId="41" fontId="49" fillId="0" borderId="37" xfId="94" applyFont="1" applyBorder="1" applyAlignment="1">
      <alignment vertical="center" shrinkToFit="1"/>
    </xf>
    <xf numFmtId="0" fontId="49" fillId="0" borderId="37" xfId="0" applyNumberFormat="1" applyFont="1" applyBorder="1" applyAlignment="1">
      <alignment horizontal="right" vertical="center" shrinkToFit="1"/>
    </xf>
    <xf numFmtId="3" fontId="49" fillId="0" borderId="38" xfId="0" applyNumberFormat="1" applyFont="1" applyBorder="1" applyAlignment="1">
      <alignment horizontal="left" vertical="center"/>
    </xf>
    <xf numFmtId="0" fontId="48" fillId="0" borderId="0" xfId="0" applyFont="1">
      <alignment vertical="center"/>
    </xf>
    <xf numFmtId="3" fontId="50" fillId="4" borderId="39" xfId="0" applyNumberFormat="1" applyFont="1" applyFill="1" applyBorder="1" applyAlignment="1">
      <alignment horizontal="center" vertical="center" shrinkToFit="1"/>
    </xf>
    <xf numFmtId="3" fontId="50" fillId="4" borderId="40" xfId="0" applyNumberFormat="1" applyFont="1" applyFill="1" applyBorder="1" applyAlignment="1">
      <alignment horizontal="center" vertical="center" shrinkToFit="1"/>
    </xf>
    <xf numFmtId="3" fontId="50" fillId="4" borderId="41" xfId="0" applyNumberFormat="1" applyFont="1" applyFill="1" applyBorder="1" applyAlignment="1">
      <alignment horizontal="center" vertical="center" shrinkToFit="1"/>
    </xf>
    <xf numFmtId="3" fontId="50" fillId="0" borderId="34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left" vertical="center" shrinkToFit="1"/>
    </xf>
    <xf numFmtId="205" fontId="50" fillId="0" borderId="1" xfId="0" applyNumberFormat="1" applyFont="1" applyBorder="1" applyAlignment="1">
      <alignment horizontal="center" vertical="center" shrinkToFit="1"/>
    </xf>
    <xf numFmtId="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 shrinkToFit="1"/>
    </xf>
    <xf numFmtId="3" fontId="50" fillId="0" borderId="34" xfId="0" applyNumberFormat="1" applyFont="1" applyBorder="1" applyAlignment="1">
      <alignment horizontal="left" vertical="center" shrinkToFit="1"/>
    </xf>
    <xf numFmtId="203" fontId="50" fillId="0" borderId="1" xfId="0" applyNumberFormat="1" applyFont="1" applyBorder="1" applyAlignment="1">
      <alignment horizontal="center" vertical="center" shrinkToFit="1"/>
    </xf>
    <xf numFmtId="41" fontId="50" fillId="0" borderId="1" xfId="94" applyFont="1" applyBorder="1" applyAlignment="1">
      <alignment vertical="center" shrinkToFit="1"/>
    </xf>
    <xf numFmtId="204" fontId="50" fillId="0" borderId="1" xfId="0" applyNumberFormat="1" applyFont="1" applyBorder="1" applyAlignment="1">
      <alignment horizontal="center" vertical="center" shrinkToFit="1"/>
    </xf>
    <xf numFmtId="183" fontId="50" fillId="0" borderId="1" xfId="0" applyNumberFormat="1" applyFont="1" applyBorder="1" applyAlignment="1">
      <alignment horizontal="center" vertical="center" shrinkToFit="1"/>
    </xf>
    <xf numFmtId="3" fontId="51" fillId="0" borderId="35" xfId="0" applyNumberFormat="1" applyFont="1" applyBorder="1" applyAlignment="1">
      <alignment horizontal="center" vertical="center" shrinkToFit="1"/>
    </xf>
    <xf numFmtId="3" fontId="50" fillId="0" borderId="36" xfId="0" applyNumberFormat="1" applyFont="1" applyBorder="1" applyAlignment="1">
      <alignment horizontal="left" vertical="center" shrinkToFit="1"/>
    </xf>
    <xf numFmtId="3" fontId="50" fillId="0" borderId="37" xfId="0" applyNumberFormat="1" applyFont="1" applyBorder="1" applyAlignment="1">
      <alignment horizontal="left" vertical="center" shrinkToFit="1"/>
    </xf>
    <xf numFmtId="205" fontId="50" fillId="0" borderId="37" xfId="0" applyNumberFormat="1" applyFont="1" applyBorder="1" applyAlignment="1">
      <alignment horizontal="center" vertical="center" shrinkToFit="1"/>
    </xf>
    <xf numFmtId="3" fontId="50" fillId="0" borderId="37" xfId="0" applyNumberFormat="1" applyFont="1" applyBorder="1" applyAlignment="1">
      <alignment horizontal="center" vertical="center" shrinkToFit="1"/>
    </xf>
    <xf numFmtId="41" fontId="50" fillId="0" borderId="37" xfId="94" applyFont="1" applyBorder="1" applyAlignment="1">
      <alignment horizontal="right" vertical="center" shrinkToFit="1"/>
    </xf>
    <xf numFmtId="41" fontId="50" fillId="0" borderId="37" xfId="94" applyFont="1" applyBorder="1" applyAlignment="1">
      <alignment vertical="center" shrinkToFit="1"/>
    </xf>
    <xf numFmtId="3" fontId="52" fillId="0" borderId="38" xfId="0" applyNumberFormat="1" applyFont="1" applyBorder="1" applyAlignment="1">
      <alignment horizontal="center" vertical="center" wrapText="1" shrinkToFit="1"/>
    </xf>
    <xf numFmtId="0" fontId="53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left" vertical="center"/>
    </xf>
    <xf numFmtId="0" fontId="54" fillId="0" borderId="1" xfId="0" applyFont="1" applyFill="1" applyBorder="1" applyAlignment="1">
      <alignment horizontal="center" vertical="center" shrinkToFit="1"/>
    </xf>
    <xf numFmtId="41" fontId="54" fillId="0" borderId="1" xfId="0" applyNumberFormat="1" applyFont="1" applyFill="1" applyBorder="1" applyAlignment="1">
      <alignment horizontal="center" vertical="center" shrinkToFit="1"/>
    </xf>
    <xf numFmtId="194" fontId="52" fillId="0" borderId="1" xfId="0" applyNumberFormat="1" applyFont="1" applyFill="1" applyBorder="1" applyAlignment="1">
      <alignment horizontal="right" vertical="center" shrinkToFit="1"/>
    </xf>
    <xf numFmtId="0" fontId="52" fillId="0" borderId="1" xfId="0" applyFont="1" applyFill="1" applyBorder="1" applyAlignment="1">
      <alignment vertical="center" shrinkToFit="1"/>
    </xf>
    <xf numFmtId="41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vertical="center" shrinkToFit="1"/>
    </xf>
    <xf numFmtId="4" fontId="52" fillId="0" borderId="1" xfId="0" applyNumberFormat="1" applyFont="1" applyFill="1" applyBorder="1" applyAlignment="1">
      <alignment horizontal="center" vertical="center" shrinkToFit="1"/>
    </xf>
    <xf numFmtId="41" fontId="52" fillId="0" borderId="1" xfId="94" applyFont="1" applyFill="1" applyBorder="1" applyAlignment="1">
      <alignment horizontal="right" vertical="center" shrinkToFit="1"/>
    </xf>
    <xf numFmtId="0" fontId="54" fillId="0" borderId="1" xfId="0" applyFont="1" applyFill="1" applyBorder="1" applyAlignment="1">
      <alignment horizontal="left" vertical="center" shrinkToFit="1"/>
    </xf>
    <xf numFmtId="41" fontId="54" fillId="0" borderId="1" xfId="94" applyFont="1" applyFill="1" applyBorder="1" applyAlignment="1">
      <alignment horizontal="center" vertical="center" shrinkToFit="1"/>
    </xf>
    <xf numFmtId="4" fontId="54" fillId="0" borderId="1" xfId="0" applyNumberFormat="1" applyFont="1" applyFill="1" applyBorder="1" applyAlignment="1">
      <alignment horizontal="center" vertical="center" shrinkToFit="1"/>
    </xf>
    <xf numFmtId="194" fontId="52" fillId="0" borderId="1" xfId="0" applyNumberFormat="1" applyFont="1" applyFill="1" applyBorder="1" applyAlignment="1">
      <alignment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0" fontId="52" fillId="0" borderId="1" xfId="0" applyFont="1" applyFill="1" applyBorder="1" applyAlignment="1">
      <alignment horizontal="center" vertical="center" shrinkToFit="1"/>
    </xf>
    <xf numFmtId="3" fontId="49" fillId="0" borderId="0" xfId="0" applyNumberFormat="1" applyFont="1" applyBorder="1" applyAlignment="1">
      <alignment horizontal="left" vertical="center" shrinkToFit="1"/>
    </xf>
    <xf numFmtId="0" fontId="44" fillId="0" borderId="0" xfId="0" applyFont="1" applyAlignment="1">
      <alignment horizontal="center" vertical="center"/>
    </xf>
    <xf numFmtId="0" fontId="45" fillId="0" borderId="0" xfId="0" applyFont="1" applyAlignment="1"/>
    <xf numFmtId="3" fontId="49" fillId="0" borderId="83" xfId="0" applyNumberFormat="1" applyFont="1" applyBorder="1" applyAlignment="1">
      <alignment horizontal="center" vertical="center" wrapText="1"/>
    </xf>
    <xf numFmtId="3" fontId="49" fillId="0" borderId="7" xfId="0" applyNumberFormat="1" applyFont="1" applyBorder="1" applyAlignment="1">
      <alignment horizontal="center" vertical="center"/>
    </xf>
    <xf numFmtId="3" fontId="49" fillId="0" borderId="84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 wrapText="1"/>
    </xf>
    <xf numFmtId="3" fontId="49" fillId="0" borderId="1" xfId="0" applyNumberFormat="1" applyFont="1" applyBorder="1" applyAlignment="1">
      <alignment horizontal="center" vertical="center"/>
    </xf>
    <xf numFmtId="3" fontId="49" fillId="4" borderId="19" xfId="0" applyNumberFormat="1" applyFont="1" applyFill="1" applyBorder="1" applyAlignment="1">
      <alignment horizontal="center" vertical="center"/>
    </xf>
    <xf numFmtId="3" fontId="49" fillId="4" borderId="18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6" fillId="0" borderId="0" xfId="0" applyFont="1" applyAlignment="1"/>
    <xf numFmtId="0" fontId="5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52" fillId="0" borderId="1" xfId="0" applyFont="1" applyFill="1" applyBorder="1" applyAlignment="1">
      <alignment horizontal="center" vertical="center" shrinkToFit="1"/>
    </xf>
    <xf numFmtId="0" fontId="39" fillId="0" borderId="54" xfId="0" applyFont="1" applyBorder="1" applyAlignment="1">
      <alignment horizontal="left" vertical="center" indent="1" shrinkToFit="1"/>
    </xf>
    <xf numFmtId="0" fontId="39" fillId="0" borderId="55" xfId="0" applyFont="1" applyBorder="1" applyAlignment="1">
      <alignment horizontal="left" vertical="center" indent="1" shrinkToFit="1"/>
    </xf>
    <xf numFmtId="0" fontId="39" fillId="0" borderId="56" xfId="0" applyFont="1" applyBorder="1" applyAlignment="1">
      <alignment horizontal="left" vertical="center" indent="1" shrinkToFit="1"/>
    </xf>
    <xf numFmtId="0" fontId="39" fillId="0" borderId="57" xfId="0" applyFont="1" applyBorder="1" applyAlignment="1">
      <alignment horizontal="left" vertical="center" indent="1" shrinkToFit="1"/>
    </xf>
    <xf numFmtId="0" fontId="40" fillId="0" borderId="25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0" xfId="0" applyFont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8" fillId="0" borderId="11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45" xfId="0" applyFont="1" applyBorder="1" applyAlignment="1">
      <alignment horizontal="left" vertical="center"/>
    </xf>
    <xf numFmtId="0" fontId="38" fillId="0" borderId="75" xfId="0" applyFont="1" applyBorder="1" applyAlignment="1">
      <alignment horizontal="center" vertical="center"/>
    </xf>
    <xf numFmtId="0" fontId="38" fillId="0" borderId="76" xfId="0" applyFont="1" applyBorder="1" applyAlignment="1">
      <alignment horizontal="center" vertical="center"/>
    </xf>
    <xf numFmtId="0" fontId="38" fillId="0" borderId="77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38" fillId="0" borderId="20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70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48" xfId="0" applyFont="1" applyBorder="1" applyAlignment="1">
      <alignment vertical="center"/>
    </xf>
    <xf numFmtId="3" fontId="38" fillId="0" borderId="53" xfId="95" applyNumberFormat="1" applyFont="1" applyFill="1" applyBorder="1" applyAlignment="1">
      <alignment horizontal="center" vertical="center"/>
    </xf>
    <xf numFmtId="3" fontId="38" fillId="0" borderId="16" xfId="95" applyNumberFormat="1" applyFont="1" applyFill="1" applyBorder="1" applyAlignment="1">
      <alignment horizontal="center" vertical="center"/>
    </xf>
    <xf numFmtId="0" fontId="38" fillId="0" borderId="13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0" xfId="0" applyFont="1" applyBorder="1" applyAlignment="1">
      <alignment horizontal="center" vertical="center"/>
    </xf>
    <xf numFmtId="185" fontId="38" fillId="0" borderId="26" xfId="0" applyNumberFormat="1" applyFont="1" applyBorder="1" applyAlignment="1">
      <alignment horizontal="center" vertical="center"/>
    </xf>
    <xf numFmtId="185" fontId="38" fillId="0" borderId="31" xfId="0" applyNumberFormat="1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0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70" xfId="0" applyFont="1" applyBorder="1" applyAlignment="1">
      <alignment horizontal="left" vertical="center"/>
    </xf>
    <xf numFmtId="0" fontId="38" fillId="0" borderId="17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185" fontId="38" fillId="0" borderId="53" xfId="0" applyNumberFormat="1" applyFont="1" applyBorder="1" applyAlignment="1">
      <alignment horizontal="center" vertical="center"/>
    </xf>
    <xf numFmtId="185" fontId="38" fillId="0" borderId="16" xfId="0" applyNumberFormat="1" applyFont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184" fontId="24" fillId="0" borderId="53" xfId="0" applyNumberFormat="1" applyFont="1" applyBorder="1" applyAlignment="1">
      <alignment horizontal="center" vertical="center"/>
    </xf>
    <xf numFmtId="184" fontId="24" fillId="0" borderId="16" xfId="0" applyNumberFormat="1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</cellXfs>
  <cellStyles count="102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1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7"/>
    <cellStyle name="표준 7" xfId="98"/>
    <cellStyle name="표준 8" xfId="99"/>
    <cellStyle name="표준 9" xfId="100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tabSelected="1" view="pageBreakPreview" zoomScaleSheetLayoutView="100" workbookViewId="0">
      <selection activeCell="G30" sqref="G30:G36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4" t="s">
        <v>157</v>
      </c>
      <c r="B1" s="244"/>
      <c r="C1" s="244"/>
      <c r="D1" s="244"/>
      <c r="E1" s="244"/>
      <c r="F1" s="244"/>
      <c r="G1" s="244"/>
      <c r="H1" s="244"/>
      <c r="I1" s="244"/>
    </row>
    <row r="2" spans="1:9" s="157" customFormat="1" ht="9.9499999999999993" customHeight="1" thickBot="1">
      <c r="A2" s="245"/>
      <c r="B2" s="245"/>
      <c r="C2" s="245"/>
      <c r="D2" s="245"/>
      <c r="E2" s="245"/>
      <c r="F2" s="245"/>
      <c r="G2" s="245"/>
      <c r="H2" s="245"/>
      <c r="I2" s="245"/>
    </row>
    <row r="3" spans="1:9" s="157" customFormat="1" ht="33.6" customHeight="1">
      <c r="A3" s="251" t="s">
        <v>148</v>
      </c>
      <c r="B3" s="252"/>
      <c r="C3" s="252"/>
      <c r="D3" s="252"/>
      <c r="E3" s="252"/>
      <c r="F3" s="158" t="s">
        <v>50</v>
      </c>
      <c r="G3" s="158" t="s">
        <v>149</v>
      </c>
      <c r="H3" s="159" t="s">
        <v>51</v>
      </c>
      <c r="I3" s="160" t="s">
        <v>150</v>
      </c>
    </row>
    <row r="4" spans="1:9" s="157" customFormat="1" ht="21.75" customHeight="1">
      <c r="A4" s="246" t="s">
        <v>147</v>
      </c>
      <c r="B4" s="249" t="s">
        <v>144</v>
      </c>
      <c r="C4" s="161"/>
      <c r="D4" s="162" t="s">
        <v>177</v>
      </c>
      <c r="E4" s="163"/>
      <c r="F4" s="164" t="s">
        <v>52</v>
      </c>
      <c r="G4" s="165">
        <f>내역서총괄표!H4</f>
        <v>0</v>
      </c>
      <c r="H4" s="166" t="s">
        <v>32</v>
      </c>
      <c r="I4" s="167" t="s">
        <v>32</v>
      </c>
    </row>
    <row r="5" spans="1:9" s="157" customFormat="1" ht="21.75" customHeight="1">
      <c r="A5" s="247"/>
      <c r="B5" s="250"/>
      <c r="C5" s="168"/>
      <c r="D5" s="169" t="s">
        <v>178</v>
      </c>
      <c r="E5" s="170"/>
      <c r="F5" s="171" t="s">
        <v>53</v>
      </c>
      <c r="G5" s="172"/>
      <c r="H5" s="173" t="s">
        <v>32</v>
      </c>
      <c r="I5" s="174" t="s">
        <v>32</v>
      </c>
    </row>
    <row r="6" spans="1:9" s="157" customFormat="1" ht="21.75" customHeight="1">
      <c r="A6" s="247"/>
      <c r="B6" s="250"/>
      <c r="C6" s="168"/>
      <c r="D6" s="169" t="s">
        <v>54</v>
      </c>
      <c r="E6" s="170"/>
      <c r="F6" s="171" t="s">
        <v>55</v>
      </c>
      <c r="G6" s="175"/>
      <c r="H6" s="173" t="s">
        <v>32</v>
      </c>
      <c r="I6" s="174" t="s">
        <v>32</v>
      </c>
    </row>
    <row r="7" spans="1:9" s="157" customFormat="1" ht="21.75" customHeight="1">
      <c r="A7" s="247"/>
      <c r="B7" s="250"/>
      <c r="C7" s="176"/>
      <c r="D7" s="177" t="s">
        <v>179</v>
      </c>
      <c r="E7" s="178"/>
      <c r="F7" s="179" t="s">
        <v>56</v>
      </c>
      <c r="G7" s="180">
        <f>TRUNC((G4+G5+G6),0)</f>
        <v>0</v>
      </c>
      <c r="H7" s="181" t="s">
        <v>32</v>
      </c>
      <c r="I7" s="182" t="s">
        <v>57</v>
      </c>
    </row>
    <row r="8" spans="1:9" s="157" customFormat="1" ht="21.75" customHeight="1">
      <c r="A8" s="247"/>
      <c r="B8" s="249" t="s">
        <v>145</v>
      </c>
      <c r="C8" s="183"/>
      <c r="D8" s="169" t="s">
        <v>180</v>
      </c>
      <c r="E8" s="170"/>
      <c r="F8" s="171" t="s">
        <v>58</v>
      </c>
      <c r="G8" s="172">
        <f>내역서총괄표!G4</f>
        <v>0</v>
      </c>
      <c r="H8" s="173" t="s">
        <v>32</v>
      </c>
      <c r="I8" s="174" t="s">
        <v>32</v>
      </c>
    </row>
    <row r="9" spans="1:9" s="157" customFormat="1" ht="21.75" customHeight="1">
      <c r="A9" s="247"/>
      <c r="B9" s="250"/>
      <c r="C9" s="168"/>
      <c r="D9" s="169" t="s">
        <v>181</v>
      </c>
      <c r="E9" s="170"/>
      <c r="F9" s="171" t="s">
        <v>59</v>
      </c>
      <c r="G9" s="175">
        <f>TRUNC((G8*H9),0)</f>
        <v>0</v>
      </c>
      <c r="H9" s="184">
        <v>0.127</v>
      </c>
      <c r="I9" s="174" t="s">
        <v>140</v>
      </c>
    </row>
    <row r="10" spans="1:9" s="157" customFormat="1" ht="21.75" customHeight="1">
      <c r="A10" s="247"/>
      <c r="B10" s="250"/>
      <c r="C10" s="176"/>
      <c r="D10" s="177" t="s">
        <v>179</v>
      </c>
      <c r="E10" s="178"/>
      <c r="F10" s="179" t="s">
        <v>60</v>
      </c>
      <c r="G10" s="180">
        <f>TRUNC((G8+G9),0)</f>
        <v>0</v>
      </c>
      <c r="H10" s="181" t="s">
        <v>32</v>
      </c>
      <c r="I10" s="182" t="s">
        <v>61</v>
      </c>
    </row>
    <row r="11" spans="1:9" s="157" customFormat="1" ht="21.75" customHeight="1">
      <c r="A11" s="247"/>
      <c r="B11" s="249" t="s">
        <v>146</v>
      </c>
      <c r="C11" s="183"/>
      <c r="D11" s="169" t="s">
        <v>182</v>
      </c>
      <c r="E11" s="170"/>
      <c r="F11" s="171" t="s">
        <v>62</v>
      </c>
      <c r="G11" s="172">
        <f>내역서총괄표!I4</f>
        <v>0</v>
      </c>
      <c r="H11" s="173" t="s">
        <v>32</v>
      </c>
      <c r="I11" s="174" t="s">
        <v>32</v>
      </c>
    </row>
    <row r="12" spans="1:9" s="157" customFormat="1" ht="21.75" customHeight="1">
      <c r="A12" s="247"/>
      <c r="B12" s="250"/>
      <c r="C12" s="168"/>
      <c r="D12" s="169" t="s">
        <v>183</v>
      </c>
      <c r="E12" s="170"/>
      <c r="F12" s="171" t="s">
        <v>63</v>
      </c>
      <c r="G12" s="175">
        <f>TRUNC((G10*H12),0)</f>
        <v>0</v>
      </c>
      <c r="H12" s="185">
        <v>3.6999999999999998E-2</v>
      </c>
      <c r="I12" s="174" t="s">
        <v>226</v>
      </c>
    </row>
    <row r="13" spans="1:9" s="157" customFormat="1" ht="21.75" customHeight="1">
      <c r="A13" s="247"/>
      <c r="B13" s="250"/>
      <c r="C13" s="168"/>
      <c r="D13" s="169" t="s">
        <v>184</v>
      </c>
      <c r="E13" s="170"/>
      <c r="F13" s="171" t="s">
        <v>64</v>
      </c>
      <c r="G13" s="175">
        <f>TRUNC((G10*H13),0)</f>
        <v>0</v>
      </c>
      <c r="H13" s="186">
        <v>8.6999999999999994E-3</v>
      </c>
      <c r="I13" s="174" t="s">
        <v>65</v>
      </c>
    </row>
    <row r="14" spans="1:9" s="157" customFormat="1" ht="21.75" customHeight="1">
      <c r="A14" s="247"/>
      <c r="B14" s="250"/>
      <c r="C14" s="168"/>
      <c r="D14" s="169" t="s">
        <v>185</v>
      </c>
      <c r="E14" s="170"/>
      <c r="F14" s="171" t="s">
        <v>66</v>
      </c>
      <c r="G14" s="175"/>
      <c r="H14" s="187">
        <v>3.4299999999999997E-2</v>
      </c>
      <c r="I14" s="174" t="s">
        <v>227</v>
      </c>
    </row>
    <row r="15" spans="1:9" s="157" customFormat="1" ht="21.75" customHeight="1">
      <c r="A15" s="247"/>
      <c r="B15" s="250"/>
      <c r="C15" s="168"/>
      <c r="D15" s="169" t="s">
        <v>186</v>
      </c>
      <c r="E15" s="170"/>
      <c r="F15" s="171" t="s">
        <v>67</v>
      </c>
      <c r="G15" s="175"/>
      <c r="H15" s="184">
        <v>4.4999999999999998E-2</v>
      </c>
      <c r="I15" s="174" t="s">
        <v>174</v>
      </c>
    </row>
    <row r="16" spans="1:9" s="157" customFormat="1" ht="21.75" customHeight="1">
      <c r="A16" s="247"/>
      <c r="B16" s="250"/>
      <c r="C16" s="168"/>
      <c r="D16" s="169" t="s">
        <v>188</v>
      </c>
      <c r="E16" s="170"/>
      <c r="F16" s="171" t="s">
        <v>68</v>
      </c>
      <c r="G16" s="175"/>
      <c r="H16" s="186">
        <v>0.1152</v>
      </c>
      <c r="I16" s="174" t="s">
        <v>228</v>
      </c>
    </row>
    <row r="17" spans="1:9" s="157" customFormat="1" ht="21.75" customHeight="1">
      <c r="A17" s="247"/>
      <c r="B17" s="250"/>
      <c r="C17" s="168"/>
      <c r="D17" s="169" t="s">
        <v>187</v>
      </c>
      <c r="E17" s="170"/>
      <c r="F17" s="171" t="s">
        <v>69</v>
      </c>
      <c r="G17" s="175"/>
      <c r="H17" s="173"/>
      <c r="I17" s="174" t="s">
        <v>32</v>
      </c>
    </row>
    <row r="18" spans="1:9" s="157" customFormat="1" ht="21.75" customHeight="1">
      <c r="A18" s="247"/>
      <c r="B18" s="250"/>
      <c r="C18" s="168"/>
      <c r="D18" s="243" t="s">
        <v>202</v>
      </c>
      <c r="E18" s="243"/>
      <c r="F18" s="171" t="s">
        <v>70</v>
      </c>
      <c r="G18" s="175"/>
      <c r="H18" s="173"/>
      <c r="I18" s="174"/>
    </row>
    <row r="19" spans="1:9" s="157" customFormat="1" ht="21.75" customHeight="1">
      <c r="A19" s="247"/>
      <c r="B19" s="250"/>
      <c r="C19" s="168"/>
      <c r="D19" s="169" t="s">
        <v>189</v>
      </c>
      <c r="E19" s="170"/>
      <c r="F19" s="171" t="s">
        <v>71</v>
      </c>
      <c r="G19" s="175">
        <f>TRUNC(((G7+G8)*H19),0)</f>
        <v>0</v>
      </c>
      <c r="H19" s="186">
        <v>2.93E-2</v>
      </c>
      <c r="I19" s="174" t="s">
        <v>72</v>
      </c>
    </row>
    <row r="20" spans="1:9" s="157" customFormat="1" ht="21.75" customHeight="1">
      <c r="A20" s="247"/>
      <c r="B20" s="250"/>
      <c r="C20" s="168"/>
      <c r="D20" s="169" t="s">
        <v>190</v>
      </c>
      <c r="E20" s="170"/>
      <c r="F20" s="171" t="s">
        <v>73</v>
      </c>
      <c r="G20" s="175"/>
      <c r="H20" s="173"/>
      <c r="I20" s="174"/>
    </row>
    <row r="21" spans="1:9" s="157" customFormat="1" ht="21.75" customHeight="1">
      <c r="A21" s="247"/>
      <c r="B21" s="250"/>
      <c r="C21" s="168"/>
      <c r="D21" s="169" t="s">
        <v>191</v>
      </c>
      <c r="E21" s="170"/>
      <c r="F21" s="171" t="s">
        <v>74</v>
      </c>
      <c r="G21" s="175"/>
      <c r="H21" s="173" t="s">
        <v>32</v>
      </c>
      <c r="I21" s="174"/>
    </row>
    <row r="22" spans="1:9" s="157" customFormat="1" ht="21.75" customHeight="1">
      <c r="A22" s="247"/>
      <c r="B22" s="250"/>
      <c r="C22" s="168"/>
      <c r="D22" s="243" t="s">
        <v>75</v>
      </c>
      <c r="E22" s="243"/>
      <c r="F22" s="171" t="s">
        <v>76</v>
      </c>
      <c r="G22" s="175"/>
      <c r="H22" s="173" t="s">
        <v>32</v>
      </c>
      <c r="I22" s="174"/>
    </row>
    <row r="23" spans="1:9" s="157" customFormat="1" ht="21.75" customHeight="1">
      <c r="A23" s="247"/>
      <c r="B23" s="250"/>
      <c r="C23" s="168"/>
      <c r="D23" s="169" t="s">
        <v>192</v>
      </c>
      <c r="E23" s="170"/>
      <c r="F23" s="171" t="s">
        <v>77</v>
      </c>
      <c r="G23" s="175">
        <f>TRUNC(((G7+G10)*H23),0)</f>
        <v>0</v>
      </c>
      <c r="H23" s="184">
        <v>8.7999999999999995E-2</v>
      </c>
      <c r="I23" s="174" t="s">
        <v>141</v>
      </c>
    </row>
    <row r="24" spans="1:9" s="157" customFormat="1" ht="21.75" customHeight="1">
      <c r="A24" s="248"/>
      <c r="B24" s="250"/>
      <c r="C24" s="188"/>
      <c r="D24" s="177" t="s">
        <v>179</v>
      </c>
      <c r="E24" s="178"/>
      <c r="F24" s="179" t="s">
        <v>78</v>
      </c>
      <c r="G24" s="180">
        <f>TRUNC((G11+G12+G13+G14+G15+G16+G17+G18+G19+G20+G21+G22+G23),0)</f>
        <v>0</v>
      </c>
      <c r="H24" s="181" t="s">
        <v>32</v>
      </c>
      <c r="I24" s="182" t="s">
        <v>79</v>
      </c>
    </row>
    <row r="25" spans="1:9" s="157" customFormat="1" ht="21.75" customHeight="1">
      <c r="A25" s="189" t="s">
        <v>32</v>
      </c>
      <c r="B25" s="178" t="s">
        <v>32</v>
      </c>
      <c r="C25" s="178"/>
      <c r="D25" s="177" t="s">
        <v>193</v>
      </c>
      <c r="E25" s="178"/>
      <c r="F25" s="179" t="s">
        <v>80</v>
      </c>
      <c r="G25" s="180">
        <f>TRUNC((G7+G10+G24),0)</f>
        <v>0</v>
      </c>
      <c r="H25" s="181" t="s">
        <v>32</v>
      </c>
      <c r="I25" s="182" t="s">
        <v>81</v>
      </c>
    </row>
    <row r="26" spans="1:9" s="157" customFormat="1" ht="21.75" customHeight="1">
      <c r="A26" s="189" t="s">
        <v>32</v>
      </c>
      <c r="B26" s="178" t="s">
        <v>32</v>
      </c>
      <c r="C26" s="178"/>
      <c r="D26" s="177" t="s">
        <v>194</v>
      </c>
      <c r="E26" s="178"/>
      <c r="F26" s="179" t="s">
        <v>82</v>
      </c>
      <c r="G26" s="180">
        <f>TRUNC((G25*H26),0)</f>
        <v>0</v>
      </c>
      <c r="H26" s="190">
        <v>0.06</v>
      </c>
      <c r="I26" s="182" t="s">
        <v>83</v>
      </c>
    </row>
    <row r="27" spans="1:9" s="157" customFormat="1" ht="21.75" customHeight="1">
      <c r="A27" s="189" t="s">
        <v>32</v>
      </c>
      <c r="B27" s="178" t="s">
        <v>32</v>
      </c>
      <c r="C27" s="178"/>
      <c r="D27" s="177" t="s">
        <v>195</v>
      </c>
      <c r="E27" s="178"/>
      <c r="F27" s="179" t="s">
        <v>84</v>
      </c>
      <c r="G27" s="180">
        <f>TRUNC(((G10+G24+G26)*H27),0)</f>
        <v>0</v>
      </c>
      <c r="H27" s="190">
        <v>0.15</v>
      </c>
      <c r="I27" s="182" t="s">
        <v>158</v>
      </c>
    </row>
    <row r="28" spans="1:9" s="157" customFormat="1" ht="21.75" customHeight="1">
      <c r="A28" s="189" t="s">
        <v>32</v>
      </c>
      <c r="B28" s="178" t="s">
        <v>32</v>
      </c>
      <c r="C28" s="178"/>
      <c r="D28" s="177" t="s">
        <v>196</v>
      </c>
      <c r="E28" s="178"/>
      <c r="F28" s="179" t="s">
        <v>85</v>
      </c>
      <c r="G28" s="180">
        <f>TRUNC((G25+G26+G27),0)</f>
        <v>0</v>
      </c>
      <c r="H28" s="181" t="s">
        <v>32</v>
      </c>
      <c r="I28" s="182" t="s">
        <v>86</v>
      </c>
    </row>
    <row r="29" spans="1:9" s="157" customFormat="1" ht="21.75" customHeight="1">
      <c r="A29" s="189" t="s">
        <v>32</v>
      </c>
      <c r="B29" s="178" t="s">
        <v>32</v>
      </c>
      <c r="C29" s="178"/>
      <c r="D29" s="177" t="s">
        <v>197</v>
      </c>
      <c r="E29" s="178"/>
      <c r="F29" s="179" t="s">
        <v>87</v>
      </c>
      <c r="G29" s="191">
        <f>TRUNC((G28*H29),0)</f>
        <v>0</v>
      </c>
      <c r="H29" s="190">
        <v>0.1</v>
      </c>
      <c r="I29" s="182" t="s">
        <v>88</v>
      </c>
    </row>
    <row r="30" spans="1:9" s="157" customFormat="1" ht="21.75" customHeight="1">
      <c r="A30" s="189"/>
      <c r="B30" s="178"/>
      <c r="C30" s="178"/>
      <c r="D30" s="177" t="s">
        <v>176</v>
      </c>
      <c r="E30" s="192"/>
      <c r="F30" s="179" t="s">
        <v>151</v>
      </c>
      <c r="G30" s="180"/>
      <c r="H30" s="181"/>
      <c r="I30" s="182"/>
    </row>
    <row r="31" spans="1:9" s="157" customFormat="1" ht="21.75" customHeight="1">
      <c r="A31" s="189" t="s">
        <v>32</v>
      </c>
      <c r="B31" s="178" t="s">
        <v>32</v>
      </c>
      <c r="C31" s="178"/>
      <c r="D31" s="177" t="s">
        <v>198</v>
      </c>
      <c r="E31" s="178"/>
      <c r="F31" s="179" t="s">
        <v>152</v>
      </c>
      <c r="G31" s="180"/>
      <c r="H31" s="181" t="s">
        <v>32</v>
      </c>
      <c r="I31" s="182" t="s">
        <v>156</v>
      </c>
    </row>
    <row r="32" spans="1:9" s="157" customFormat="1" ht="21.75" customHeight="1">
      <c r="A32" s="189" t="s">
        <v>32</v>
      </c>
      <c r="B32" s="178" t="s">
        <v>32</v>
      </c>
      <c r="C32" s="178"/>
      <c r="D32" s="177" t="s">
        <v>199</v>
      </c>
      <c r="E32" s="178"/>
      <c r="F32" s="179" t="s">
        <v>153</v>
      </c>
      <c r="G32" s="180"/>
      <c r="H32" s="181" t="s">
        <v>32</v>
      </c>
      <c r="I32" s="182" t="s">
        <v>32</v>
      </c>
    </row>
    <row r="33" spans="1:9" s="157" customFormat="1" ht="21.75" customHeight="1">
      <c r="A33" s="189" t="s">
        <v>32</v>
      </c>
      <c r="B33" s="178" t="s">
        <v>32</v>
      </c>
      <c r="C33" s="178"/>
      <c r="D33" s="177" t="s">
        <v>200</v>
      </c>
      <c r="E33" s="178"/>
      <c r="F33" s="179" t="s">
        <v>154</v>
      </c>
      <c r="G33" s="180"/>
      <c r="H33" s="181" t="s">
        <v>32</v>
      </c>
      <c r="I33" s="182" t="s">
        <v>32</v>
      </c>
    </row>
    <row r="34" spans="1:9" s="157" customFormat="1" ht="21.75" customHeight="1" thickBot="1">
      <c r="A34" s="193" t="s">
        <v>32</v>
      </c>
      <c r="B34" s="194" t="s">
        <v>32</v>
      </c>
      <c r="C34" s="194"/>
      <c r="D34" s="195" t="s">
        <v>201</v>
      </c>
      <c r="E34" s="194"/>
      <c r="F34" s="196" t="s">
        <v>155</v>
      </c>
      <c r="G34" s="197"/>
      <c r="H34" s="198" t="s">
        <v>32</v>
      </c>
      <c r="I34" s="199" t="s">
        <v>203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F4" sqref="F4:I20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3" t="s">
        <v>159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s="157" customFormat="1" ht="9.9499999999999993" customHeight="1" thickBot="1">
      <c r="A2" s="254"/>
      <c r="B2" s="254"/>
      <c r="C2" s="254"/>
      <c r="D2" s="254"/>
      <c r="E2" s="254"/>
      <c r="F2" s="254"/>
      <c r="G2" s="254"/>
      <c r="H2" s="254"/>
      <c r="I2" s="254"/>
      <c r="J2" s="254"/>
    </row>
    <row r="3" spans="1:10" s="157" customFormat="1" ht="24" customHeight="1">
      <c r="A3" s="201" t="s">
        <v>28</v>
      </c>
      <c r="B3" s="202" t="s">
        <v>160</v>
      </c>
      <c r="C3" s="202" t="s">
        <v>161</v>
      </c>
      <c r="D3" s="202" t="s">
        <v>162</v>
      </c>
      <c r="E3" s="202" t="s">
        <v>29</v>
      </c>
      <c r="F3" s="202" t="s">
        <v>163</v>
      </c>
      <c r="G3" s="202" t="s">
        <v>30</v>
      </c>
      <c r="H3" s="202" t="s">
        <v>31</v>
      </c>
      <c r="I3" s="202" t="s">
        <v>164</v>
      </c>
      <c r="J3" s="203" t="s">
        <v>165</v>
      </c>
    </row>
    <row r="4" spans="1:10" s="157" customFormat="1" ht="24" customHeight="1">
      <c r="A4" s="204">
        <v>1</v>
      </c>
      <c r="B4" s="205" t="s">
        <v>168</v>
      </c>
      <c r="C4" s="205" t="s">
        <v>32</v>
      </c>
      <c r="D4" s="206"/>
      <c r="E4" s="207" t="s">
        <v>32</v>
      </c>
      <c r="F4" s="208"/>
      <c r="G4" s="208"/>
      <c r="H4" s="208"/>
      <c r="I4" s="208"/>
      <c r="J4" s="209" t="s">
        <v>32</v>
      </c>
    </row>
    <row r="5" spans="1:10" s="157" customFormat="1" ht="24" customHeight="1">
      <c r="A5" s="204">
        <v>2</v>
      </c>
      <c r="B5" s="205" t="s">
        <v>209</v>
      </c>
      <c r="C5" s="205"/>
      <c r="D5" s="206"/>
      <c r="E5" s="207"/>
      <c r="F5" s="208"/>
      <c r="G5" s="208"/>
      <c r="H5" s="208"/>
      <c r="I5" s="208"/>
      <c r="J5" s="209"/>
    </row>
    <row r="6" spans="1:10" s="157" customFormat="1" ht="24" customHeight="1">
      <c r="A6" s="204">
        <v>3</v>
      </c>
      <c r="B6" s="205" t="s">
        <v>33</v>
      </c>
      <c r="C6" s="205"/>
      <c r="D6" s="206"/>
      <c r="E6" s="207"/>
      <c r="F6" s="208"/>
      <c r="G6" s="208"/>
      <c r="H6" s="208"/>
      <c r="I6" s="208"/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32</v>
      </c>
      <c r="B8" s="205" t="s">
        <v>34</v>
      </c>
      <c r="C8" s="205" t="s">
        <v>32</v>
      </c>
      <c r="D8" s="211">
        <v>12.7</v>
      </c>
      <c r="E8" s="207" t="s">
        <v>35</v>
      </c>
      <c r="F8" s="208"/>
      <c r="G8" s="212"/>
      <c r="H8" s="212"/>
      <c r="I8" s="212"/>
      <c r="J8" s="209" t="s">
        <v>32</v>
      </c>
    </row>
    <row r="9" spans="1:10" s="157" customFormat="1" ht="24" customHeight="1">
      <c r="A9" s="210" t="s">
        <v>32</v>
      </c>
      <c r="B9" s="205" t="s">
        <v>36</v>
      </c>
      <c r="C9" s="205" t="s">
        <v>32</v>
      </c>
      <c r="D9" s="213">
        <v>3.7</v>
      </c>
      <c r="E9" s="207" t="s">
        <v>35</v>
      </c>
      <c r="F9" s="208"/>
      <c r="G9" s="212"/>
      <c r="H9" s="212"/>
      <c r="I9" s="212"/>
      <c r="J9" s="209" t="s">
        <v>32</v>
      </c>
    </row>
    <row r="10" spans="1:10" s="157" customFormat="1" ht="24" customHeight="1">
      <c r="A10" s="210" t="s">
        <v>32</v>
      </c>
      <c r="B10" s="205" t="s">
        <v>37</v>
      </c>
      <c r="C10" s="205" t="s">
        <v>32</v>
      </c>
      <c r="D10" s="213">
        <v>0.87</v>
      </c>
      <c r="E10" s="207" t="s">
        <v>35</v>
      </c>
      <c r="F10" s="208"/>
      <c r="G10" s="212"/>
      <c r="H10" s="212"/>
      <c r="I10" s="212"/>
      <c r="J10" s="209" t="s">
        <v>32</v>
      </c>
    </row>
    <row r="11" spans="1:10" s="157" customFormat="1" ht="24" customHeight="1">
      <c r="A11" s="210" t="s">
        <v>32</v>
      </c>
      <c r="B11" s="205" t="s">
        <v>38</v>
      </c>
      <c r="C11" s="205" t="s">
        <v>32</v>
      </c>
      <c r="D11" s="206">
        <v>3.43</v>
      </c>
      <c r="E11" s="207" t="s">
        <v>35</v>
      </c>
      <c r="F11" s="208"/>
      <c r="G11" s="212"/>
      <c r="H11" s="212"/>
      <c r="I11" s="212"/>
      <c r="J11" s="209" t="s">
        <v>32</v>
      </c>
    </row>
    <row r="12" spans="1:10" s="157" customFormat="1" ht="24" customHeight="1">
      <c r="A12" s="210" t="s">
        <v>32</v>
      </c>
      <c r="B12" s="205" t="s">
        <v>39</v>
      </c>
      <c r="C12" s="205" t="s">
        <v>32</v>
      </c>
      <c r="D12" s="211">
        <v>4.5</v>
      </c>
      <c r="E12" s="207" t="s">
        <v>35</v>
      </c>
      <c r="F12" s="208"/>
      <c r="G12" s="212"/>
      <c r="H12" s="212"/>
      <c r="I12" s="212"/>
      <c r="J12" s="209" t="s">
        <v>32</v>
      </c>
    </row>
    <row r="13" spans="1:10" s="157" customFormat="1" ht="24" customHeight="1">
      <c r="A13" s="210" t="s">
        <v>32</v>
      </c>
      <c r="B13" s="205" t="s">
        <v>40</v>
      </c>
      <c r="C13" s="205" t="s">
        <v>32</v>
      </c>
      <c r="D13" s="213">
        <v>11.52</v>
      </c>
      <c r="E13" s="207" t="s">
        <v>35</v>
      </c>
      <c r="F13" s="208"/>
      <c r="G13" s="212"/>
      <c r="H13" s="212"/>
      <c r="I13" s="212"/>
      <c r="J13" s="209" t="s">
        <v>32</v>
      </c>
    </row>
    <row r="14" spans="1:10" s="157" customFormat="1" ht="24" customHeight="1">
      <c r="A14" s="210" t="s">
        <v>32</v>
      </c>
      <c r="B14" s="205" t="s">
        <v>41</v>
      </c>
      <c r="C14" s="205" t="s">
        <v>32</v>
      </c>
      <c r="D14" s="213">
        <v>2.93</v>
      </c>
      <c r="E14" s="207" t="s">
        <v>35</v>
      </c>
      <c r="F14" s="208"/>
      <c r="G14" s="212"/>
      <c r="H14" s="212"/>
      <c r="I14" s="212"/>
      <c r="J14" s="209" t="s">
        <v>32</v>
      </c>
    </row>
    <row r="15" spans="1:10" s="157" customFormat="1" ht="24" customHeight="1">
      <c r="A15" s="210" t="s">
        <v>32</v>
      </c>
      <c r="B15" s="205" t="s">
        <v>42</v>
      </c>
      <c r="C15" s="205" t="s">
        <v>32</v>
      </c>
      <c r="D15" s="211">
        <v>8.8000000000000007</v>
      </c>
      <c r="E15" s="207" t="s">
        <v>35</v>
      </c>
      <c r="F15" s="208"/>
      <c r="G15" s="212"/>
      <c r="H15" s="212"/>
      <c r="I15" s="212"/>
      <c r="J15" s="209" t="s">
        <v>32</v>
      </c>
    </row>
    <row r="16" spans="1:10" s="157" customFormat="1" ht="24" customHeight="1">
      <c r="A16" s="210" t="s">
        <v>32</v>
      </c>
      <c r="B16" s="205" t="s">
        <v>43</v>
      </c>
      <c r="C16" s="205" t="s">
        <v>32</v>
      </c>
      <c r="D16" s="206"/>
      <c r="E16" s="207" t="s">
        <v>32</v>
      </c>
      <c r="F16" s="208"/>
      <c r="G16" s="212"/>
      <c r="H16" s="212"/>
      <c r="I16" s="212"/>
      <c r="J16" s="209" t="s">
        <v>32</v>
      </c>
    </row>
    <row r="17" spans="1:10" s="157" customFormat="1" ht="24" customHeight="1">
      <c r="A17" s="210" t="s">
        <v>32</v>
      </c>
      <c r="B17" s="205" t="s">
        <v>44</v>
      </c>
      <c r="C17" s="205" t="s">
        <v>32</v>
      </c>
      <c r="D17" s="214">
        <v>6</v>
      </c>
      <c r="E17" s="207" t="s">
        <v>35</v>
      </c>
      <c r="F17" s="208"/>
      <c r="G17" s="212"/>
      <c r="H17" s="212"/>
      <c r="I17" s="212"/>
      <c r="J17" s="209" t="s">
        <v>32</v>
      </c>
    </row>
    <row r="18" spans="1:10" s="157" customFormat="1" ht="24" customHeight="1">
      <c r="A18" s="210" t="s">
        <v>32</v>
      </c>
      <c r="B18" s="205" t="s">
        <v>45</v>
      </c>
      <c r="C18" s="205" t="s">
        <v>32</v>
      </c>
      <c r="D18" s="214">
        <v>15</v>
      </c>
      <c r="E18" s="207" t="s">
        <v>35</v>
      </c>
      <c r="F18" s="208"/>
      <c r="G18" s="212"/>
      <c r="H18" s="212"/>
      <c r="I18" s="212"/>
      <c r="J18" s="215"/>
    </row>
    <row r="19" spans="1:10" s="157" customFormat="1" ht="24" customHeight="1">
      <c r="A19" s="210" t="s">
        <v>32</v>
      </c>
      <c r="B19" s="205" t="s">
        <v>46</v>
      </c>
      <c r="C19" s="205" t="s">
        <v>32</v>
      </c>
      <c r="D19" s="206"/>
      <c r="E19" s="207" t="s">
        <v>32</v>
      </c>
      <c r="F19" s="208"/>
      <c r="G19" s="212"/>
      <c r="H19" s="212"/>
      <c r="I19" s="212"/>
      <c r="J19" s="209" t="s">
        <v>32</v>
      </c>
    </row>
    <row r="20" spans="1:10" s="157" customFormat="1" ht="24" customHeight="1">
      <c r="A20" s="210" t="s">
        <v>32</v>
      </c>
      <c r="B20" s="205" t="s">
        <v>47</v>
      </c>
      <c r="C20" s="205" t="s">
        <v>32</v>
      </c>
      <c r="D20" s="214">
        <v>10</v>
      </c>
      <c r="E20" s="207" t="s">
        <v>35</v>
      </c>
      <c r="F20" s="208"/>
      <c r="G20" s="212"/>
      <c r="H20" s="212"/>
      <c r="I20" s="212"/>
      <c r="J20" s="209" t="s">
        <v>32</v>
      </c>
    </row>
    <row r="21" spans="1:10" s="157" customFormat="1" ht="24" customHeight="1">
      <c r="A21" s="210"/>
      <c r="B21" s="205" t="s">
        <v>175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32</v>
      </c>
      <c r="B22" s="205" t="s">
        <v>48</v>
      </c>
      <c r="C22" s="205" t="s">
        <v>32</v>
      </c>
      <c r="D22" s="206"/>
      <c r="E22" s="207" t="s">
        <v>32</v>
      </c>
      <c r="F22" s="208"/>
      <c r="G22" s="212"/>
      <c r="H22" s="212"/>
      <c r="I22" s="212"/>
      <c r="J22" s="209" t="s">
        <v>32</v>
      </c>
    </row>
    <row r="23" spans="1:10" s="157" customFormat="1" ht="24" customHeight="1" thickBot="1">
      <c r="A23" s="216" t="s">
        <v>32</v>
      </c>
      <c r="B23" s="217" t="s">
        <v>49</v>
      </c>
      <c r="C23" s="217" t="s">
        <v>32</v>
      </c>
      <c r="D23" s="218"/>
      <c r="E23" s="219" t="s">
        <v>32</v>
      </c>
      <c r="F23" s="220"/>
      <c r="G23" s="221"/>
      <c r="H23" s="221"/>
      <c r="I23" s="221"/>
      <c r="J23" s="222" t="s">
        <v>204</v>
      </c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X23"/>
  <sheetViews>
    <sheetView view="pageBreakPreview" topLeftCell="A2" zoomScale="115" zoomScaleSheetLayoutView="115" workbookViewId="0">
      <selection activeCell="J4" sqref="J4:P5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7" t="s">
        <v>166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2:24" ht="19.5" customHeight="1">
      <c r="B2" s="258" t="s">
        <v>143</v>
      </c>
      <c r="C2" s="258" t="s">
        <v>93</v>
      </c>
      <c r="D2" s="258"/>
      <c r="E2" s="258"/>
      <c r="F2" s="258"/>
      <c r="G2" s="258" t="s">
        <v>142</v>
      </c>
      <c r="H2" s="258" t="s">
        <v>21</v>
      </c>
      <c r="I2" s="258" t="s">
        <v>25</v>
      </c>
      <c r="J2" s="258"/>
      <c r="K2" s="258" t="s">
        <v>207</v>
      </c>
      <c r="L2" s="258"/>
      <c r="M2" s="258" t="s">
        <v>206</v>
      </c>
      <c r="N2" s="258"/>
      <c r="O2" s="258" t="s">
        <v>167</v>
      </c>
      <c r="P2" s="258"/>
      <c r="Q2" s="258" t="s">
        <v>22</v>
      </c>
    </row>
    <row r="3" spans="2:24" ht="19.5" customHeight="1">
      <c r="B3" s="258"/>
      <c r="C3" s="238" t="s">
        <v>160</v>
      </c>
      <c r="D3" s="238" t="s">
        <v>23</v>
      </c>
      <c r="E3" s="238" t="s">
        <v>2</v>
      </c>
      <c r="F3" s="238" t="s">
        <v>24</v>
      </c>
      <c r="G3" s="258"/>
      <c r="H3" s="258"/>
      <c r="I3" s="238" t="s">
        <v>169</v>
      </c>
      <c r="J3" s="238" t="s">
        <v>149</v>
      </c>
      <c r="K3" s="238" t="s">
        <v>171</v>
      </c>
      <c r="L3" s="238" t="s">
        <v>172</v>
      </c>
      <c r="M3" s="238" t="s">
        <v>171</v>
      </c>
      <c r="N3" s="238" t="s">
        <v>172</v>
      </c>
      <c r="O3" s="238" t="s">
        <v>173</v>
      </c>
      <c r="P3" s="238" t="s">
        <v>172</v>
      </c>
      <c r="Q3" s="258"/>
      <c r="S3" s="255" t="s">
        <v>210</v>
      </c>
      <c r="T3" s="256"/>
      <c r="U3" s="256"/>
      <c r="V3" s="256"/>
      <c r="W3" s="256"/>
      <c r="X3" s="256"/>
    </row>
    <row r="4" spans="2:24" ht="19.5" customHeight="1">
      <c r="B4" s="223" t="s">
        <v>208</v>
      </c>
      <c r="C4" s="224" t="s">
        <v>240</v>
      </c>
      <c r="D4" s="225"/>
      <c r="E4" s="225"/>
      <c r="F4" s="225"/>
      <c r="G4" s="225"/>
      <c r="H4" s="225"/>
      <c r="I4" s="225"/>
      <c r="J4" s="226"/>
      <c r="K4" s="225"/>
      <c r="L4" s="226"/>
      <c r="M4" s="225"/>
      <c r="N4" s="226"/>
      <c r="O4" s="225"/>
      <c r="P4" s="226"/>
      <c r="Q4" s="225"/>
      <c r="S4" s="256"/>
      <c r="T4" s="256"/>
      <c r="U4" s="256"/>
      <c r="V4" s="256"/>
      <c r="W4" s="256"/>
      <c r="X4" s="256"/>
    </row>
    <row r="5" spans="2:24" ht="19.5" customHeight="1">
      <c r="B5" s="225">
        <v>1</v>
      </c>
      <c r="C5" s="224" t="s">
        <v>205</v>
      </c>
      <c r="D5" s="225"/>
      <c r="E5" s="225"/>
      <c r="F5" s="225"/>
      <c r="G5" s="225"/>
      <c r="H5" s="225"/>
      <c r="I5" s="225"/>
      <c r="J5" s="226"/>
      <c r="K5" s="225"/>
      <c r="L5" s="226"/>
      <c r="M5" s="225"/>
      <c r="N5" s="226"/>
      <c r="O5" s="225"/>
      <c r="P5" s="226"/>
      <c r="Q5" s="225"/>
      <c r="S5" s="256"/>
      <c r="T5" s="256"/>
      <c r="U5" s="256"/>
      <c r="V5" s="256"/>
      <c r="W5" s="256"/>
      <c r="X5" s="256"/>
    </row>
    <row r="6" spans="2:24" ht="19.5" hidden="1" customHeight="1">
      <c r="B6" s="227"/>
      <c r="C6" s="228" t="s">
        <v>14</v>
      </c>
      <c r="D6" s="229" t="s">
        <v>9</v>
      </c>
      <c r="E6" s="229" t="s">
        <v>5</v>
      </c>
      <c r="F6" s="229" t="s">
        <v>7</v>
      </c>
      <c r="G6" s="233"/>
      <c r="H6" s="238" t="s">
        <v>104</v>
      </c>
      <c r="I6" s="230" t="e">
        <f t="shared" ref="I6:I11" si="0">K6+M6+O6</f>
        <v>#REF!</v>
      </c>
      <c r="J6" s="230" t="e">
        <f>L6+N6+P6</f>
        <v>#REF!</v>
      </c>
      <c r="K6" s="231" t="e">
        <f>#REF!</f>
        <v>#REF!</v>
      </c>
      <c r="L6" s="231" t="e">
        <f>G6*K6</f>
        <v>#REF!</v>
      </c>
      <c r="M6" s="231" t="e">
        <f>#REF!</f>
        <v>#REF!</v>
      </c>
      <c r="N6" s="231" t="e">
        <f>G6*M6</f>
        <v>#REF!</v>
      </c>
      <c r="O6" s="231" t="e">
        <f>#REF!</f>
        <v>#REF!</v>
      </c>
      <c r="P6" s="231" t="e">
        <f>G6*O6</f>
        <v>#REF!</v>
      </c>
      <c r="Q6" s="232" t="s">
        <v>218</v>
      </c>
      <c r="S6" s="256"/>
      <c r="T6" s="256"/>
      <c r="U6" s="256"/>
      <c r="V6" s="256"/>
      <c r="W6" s="256"/>
      <c r="X6" s="256"/>
    </row>
    <row r="7" spans="2:24" ht="19.5" hidden="1" customHeight="1">
      <c r="B7" s="227"/>
      <c r="C7" s="228" t="s">
        <v>13</v>
      </c>
      <c r="D7" s="229" t="s">
        <v>9</v>
      </c>
      <c r="E7" s="229" t="s">
        <v>5</v>
      </c>
      <c r="F7" s="229" t="s">
        <v>7</v>
      </c>
      <c r="G7" s="233" t="e">
        <f>#REF!</f>
        <v>#REF!</v>
      </c>
      <c r="H7" s="238" t="s">
        <v>104</v>
      </c>
      <c r="I7" s="230" t="e">
        <f t="shared" si="0"/>
        <v>#REF!</v>
      </c>
      <c r="J7" s="230" t="e">
        <f t="shared" ref="J7:J11" si="1">L7+N7+P7</f>
        <v>#REF!</v>
      </c>
      <c r="K7" s="231" t="e">
        <f>#REF!</f>
        <v>#REF!</v>
      </c>
      <c r="L7" s="231" t="e">
        <f t="shared" ref="L7:L11" si="2">G7*K7</f>
        <v>#REF!</v>
      </c>
      <c r="M7" s="231" t="e">
        <f>#REF!</f>
        <v>#REF!</v>
      </c>
      <c r="N7" s="231" t="e">
        <f t="shared" ref="N7:N11" si="3">G7*M7</f>
        <v>#REF!</v>
      </c>
      <c r="O7" s="231" t="e">
        <f>#REF!</f>
        <v>#REF!</v>
      </c>
      <c r="P7" s="231" t="e">
        <f t="shared" ref="P7:P11" si="4">G7*O7</f>
        <v>#REF!</v>
      </c>
      <c r="Q7" s="232" t="s">
        <v>217</v>
      </c>
      <c r="S7" s="256"/>
      <c r="T7" s="256"/>
      <c r="U7" s="256"/>
      <c r="V7" s="256"/>
      <c r="W7" s="256"/>
      <c r="X7" s="256"/>
    </row>
    <row r="8" spans="2:24" ht="19.5" hidden="1" customHeight="1">
      <c r="B8" s="227"/>
      <c r="C8" s="228" t="s">
        <v>213</v>
      </c>
      <c r="D8" s="229" t="s">
        <v>9</v>
      </c>
      <c r="E8" s="229" t="s">
        <v>5</v>
      </c>
      <c r="F8" s="229" t="s">
        <v>7</v>
      </c>
      <c r="G8" s="233" t="e">
        <f>#REF!</f>
        <v>#REF!</v>
      </c>
      <c r="H8" s="239" t="s">
        <v>104</v>
      </c>
      <c r="I8" s="230" t="e">
        <f t="shared" si="0"/>
        <v>#REF!</v>
      </c>
      <c r="J8" s="230" t="e">
        <f t="shared" si="1"/>
        <v>#REF!</v>
      </c>
      <c r="K8" s="231" t="e">
        <f>#REF!</f>
        <v>#REF!</v>
      </c>
      <c r="L8" s="231" t="e">
        <f t="shared" si="2"/>
        <v>#REF!</v>
      </c>
      <c r="M8" s="231" t="e">
        <f>#REF!</f>
        <v>#REF!</v>
      </c>
      <c r="N8" s="231" t="e">
        <f t="shared" si="3"/>
        <v>#REF!</v>
      </c>
      <c r="O8" s="231" t="e">
        <f>#REF!</f>
        <v>#REF!</v>
      </c>
      <c r="P8" s="231" t="e">
        <f t="shared" si="4"/>
        <v>#REF!</v>
      </c>
      <c r="Q8" s="232" t="s">
        <v>108</v>
      </c>
      <c r="S8" s="256"/>
      <c r="T8" s="256"/>
      <c r="U8" s="256"/>
      <c r="V8" s="256"/>
      <c r="W8" s="256"/>
      <c r="X8" s="256"/>
    </row>
    <row r="9" spans="2:24" ht="19.5" hidden="1" customHeight="1">
      <c r="B9" s="227"/>
      <c r="C9" s="228" t="s">
        <v>214</v>
      </c>
      <c r="D9" s="229" t="s">
        <v>10</v>
      </c>
      <c r="E9" s="229" t="s">
        <v>5</v>
      </c>
      <c r="F9" s="229" t="s">
        <v>7</v>
      </c>
      <c r="G9" s="233" t="e">
        <f>#REF!</f>
        <v>#REF!</v>
      </c>
      <c r="H9" s="238" t="s">
        <v>104</v>
      </c>
      <c r="I9" s="230" t="e">
        <f t="shared" si="0"/>
        <v>#REF!</v>
      </c>
      <c r="J9" s="230" t="e">
        <f t="shared" si="1"/>
        <v>#REF!</v>
      </c>
      <c r="K9" s="231" t="e">
        <f>#REF!</f>
        <v>#REF!</v>
      </c>
      <c r="L9" s="231" t="e">
        <f t="shared" si="2"/>
        <v>#REF!</v>
      </c>
      <c r="M9" s="231" t="e">
        <f>#REF!</f>
        <v>#REF!</v>
      </c>
      <c r="N9" s="231" t="e">
        <f t="shared" si="3"/>
        <v>#REF!</v>
      </c>
      <c r="O9" s="231" t="e">
        <f>#REF!</f>
        <v>#REF!</v>
      </c>
      <c r="P9" s="231" t="e">
        <f t="shared" si="4"/>
        <v>#REF!</v>
      </c>
      <c r="Q9" s="232" t="s">
        <v>110</v>
      </c>
      <c r="S9" s="256"/>
      <c r="T9" s="256"/>
      <c r="U9" s="256"/>
      <c r="V9" s="256"/>
      <c r="W9" s="256"/>
      <c r="X9" s="256"/>
    </row>
    <row r="10" spans="2:24" ht="19.5" hidden="1" customHeight="1">
      <c r="B10" s="227"/>
      <c r="C10" s="228" t="s">
        <v>14</v>
      </c>
      <c r="D10" s="229" t="s">
        <v>211</v>
      </c>
      <c r="E10" s="229" t="s">
        <v>5</v>
      </c>
      <c r="F10" s="229" t="s">
        <v>8</v>
      </c>
      <c r="G10" s="233" t="e">
        <f>#REF!</f>
        <v>#REF!</v>
      </c>
      <c r="H10" s="239" t="s">
        <v>212</v>
      </c>
      <c r="I10" s="230" t="e">
        <f t="shared" si="0"/>
        <v>#REF!</v>
      </c>
      <c r="J10" s="230" t="e">
        <f t="shared" si="1"/>
        <v>#REF!</v>
      </c>
      <c r="K10" s="231" t="e">
        <f>#REF!</f>
        <v>#REF!</v>
      </c>
      <c r="L10" s="231" t="e">
        <f t="shared" si="2"/>
        <v>#REF!</v>
      </c>
      <c r="M10" s="231" t="e">
        <f>#REF!</f>
        <v>#REF!</v>
      </c>
      <c r="N10" s="231" t="e">
        <f t="shared" si="3"/>
        <v>#REF!</v>
      </c>
      <c r="O10" s="231" t="e">
        <f>#REF!</f>
        <v>#REF!</v>
      </c>
      <c r="P10" s="231" t="e">
        <f t="shared" si="4"/>
        <v>#REF!</v>
      </c>
      <c r="Q10" s="232" t="s">
        <v>111</v>
      </c>
      <c r="S10" s="256"/>
      <c r="T10" s="256"/>
      <c r="U10" s="256"/>
      <c r="V10" s="256"/>
      <c r="W10" s="256"/>
      <c r="X10" s="256"/>
    </row>
    <row r="11" spans="2:24" ht="19.5" hidden="1" customHeight="1">
      <c r="B11" s="227"/>
      <c r="C11" s="228" t="s">
        <v>216</v>
      </c>
      <c r="D11" s="229" t="s">
        <v>215</v>
      </c>
      <c r="E11" s="229" t="s">
        <v>5</v>
      </c>
      <c r="F11" s="229" t="s">
        <v>8</v>
      </c>
      <c r="G11" s="233" t="e">
        <f>#REF!</f>
        <v>#REF!</v>
      </c>
      <c r="H11" s="240" t="s">
        <v>104</v>
      </c>
      <c r="I11" s="230" t="e">
        <f t="shared" si="0"/>
        <v>#REF!</v>
      </c>
      <c r="J11" s="230" t="e">
        <f t="shared" si="1"/>
        <v>#REF!</v>
      </c>
      <c r="K11" s="231" t="e">
        <f>#REF!</f>
        <v>#REF!</v>
      </c>
      <c r="L11" s="231" t="e">
        <f t="shared" si="2"/>
        <v>#REF!</v>
      </c>
      <c r="M11" s="231" t="e">
        <f>#REF!</f>
        <v>#REF!</v>
      </c>
      <c r="N11" s="231" t="e">
        <f t="shared" si="3"/>
        <v>#REF!</v>
      </c>
      <c r="O11" s="231" t="e">
        <f>#REF!</f>
        <v>#REF!</v>
      </c>
      <c r="P11" s="231" t="e">
        <f t="shared" si="4"/>
        <v>#REF!</v>
      </c>
      <c r="Q11" s="232" t="s">
        <v>112</v>
      </c>
      <c r="S11" s="256"/>
      <c r="T11" s="256"/>
      <c r="U11" s="256"/>
      <c r="V11" s="256"/>
      <c r="W11" s="256"/>
      <c r="X11" s="256"/>
    </row>
    <row r="12" spans="2:24" ht="19.5" customHeight="1">
      <c r="B12" s="227"/>
      <c r="C12" s="228" t="s">
        <v>14</v>
      </c>
      <c r="D12" s="229" t="s">
        <v>9</v>
      </c>
      <c r="E12" s="229" t="s">
        <v>219</v>
      </c>
      <c r="F12" s="229" t="s">
        <v>7</v>
      </c>
      <c r="G12" s="233">
        <v>865</v>
      </c>
      <c r="H12" s="241" t="s">
        <v>104</v>
      </c>
      <c r="I12" s="230"/>
      <c r="J12" s="230"/>
      <c r="K12" s="231"/>
      <c r="L12" s="231"/>
      <c r="M12" s="231"/>
      <c r="N12" s="231"/>
      <c r="O12" s="231"/>
      <c r="P12" s="231"/>
      <c r="Q12" s="232" t="s">
        <v>220</v>
      </c>
      <c r="S12" s="256"/>
      <c r="T12" s="256"/>
      <c r="U12" s="256"/>
      <c r="V12" s="256"/>
      <c r="W12" s="256"/>
      <c r="X12" s="256"/>
    </row>
    <row r="13" spans="2:24" ht="19.5" customHeight="1">
      <c r="B13" s="227"/>
      <c r="C13" s="228" t="s">
        <v>13</v>
      </c>
      <c r="D13" s="229" t="s">
        <v>9</v>
      </c>
      <c r="E13" s="229" t="s">
        <v>219</v>
      </c>
      <c r="F13" s="229" t="s">
        <v>7</v>
      </c>
      <c r="G13" s="233">
        <v>4677</v>
      </c>
      <c r="H13" s="241" t="s">
        <v>104</v>
      </c>
      <c r="I13" s="230"/>
      <c r="J13" s="230"/>
      <c r="K13" s="231"/>
      <c r="L13" s="231"/>
      <c r="M13" s="231"/>
      <c r="N13" s="231"/>
      <c r="O13" s="231"/>
      <c r="P13" s="231"/>
      <c r="Q13" s="232" t="s">
        <v>221</v>
      </c>
      <c r="S13" s="256"/>
      <c r="T13" s="256"/>
      <c r="U13" s="256"/>
      <c r="V13" s="256"/>
      <c r="W13" s="256"/>
      <c r="X13" s="256"/>
    </row>
    <row r="14" spans="2:24" ht="19.5" customHeight="1">
      <c r="B14" s="227"/>
      <c r="C14" s="228" t="s">
        <v>213</v>
      </c>
      <c r="D14" s="229" t="s">
        <v>9</v>
      </c>
      <c r="E14" s="229" t="s">
        <v>219</v>
      </c>
      <c r="F14" s="229" t="s">
        <v>7</v>
      </c>
      <c r="G14" s="233">
        <v>4468</v>
      </c>
      <c r="H14" s="241" t="s">
        <v>104</v>
      </c>
      <c r="I14" s="230"/>
      <c r="J14" s="230"/>
      <c r="K14" s="231"/>
      <c r="L14" s="231"/>
      <c r="M14" s="231"/>
      <c r="N14" s="231"/>
      <c r="O14" s="231"/>
      <c r="P14" s="231"/>
      <c r="Q14" s="232" t="s">
        <v>222</v>
      </c>
      <c r="S14" s="256"/>
      <c r="T14" s="256"/>
      <c r="U14" s="256"/>
      <c r="V14" s="256"/>
      <c r="W14" s="256"/>
      <c r="X14" s="256"/>
    </row>
    <row r="15" spans="2:24" ht="19.5" customHeight="1">
      <c r="B15" s="227"/>
      <c r="C15" s="228" t="s">
        <v>214</v>
      </c>
      <c r="D15" s="229" t="s">
        <v>10</v>
      </c>
      <c r="E15" s="229" t="s">
        <v>219</v>
      </c>
      <c r="F15" s="229" t="s">
        <v>7</v>
      </c>
      <c r="G15" s="233">
        <v>4340</v>
      </c>
      <c r="H15" s="241" t="s">
        <v>104</v>
      </c>
      <c r="I15" s="230"/>
      <c r="J15" s="230"/>
      <c r="K15" s="231"/>
      <c r="L15" s="231"/>
      <c r="M15" s="231"/>
      <c r="N15" s="231"/>
      <c r="O15" s="231"/>
      <c r="P15" s="231"/>
      <c r="Q15" s="232" t="s">
        <v>223</v>
      </c>
      <c r="S15" s="256"/>
      <c r="T15" s="256"/>
      <c r="U15" s="256"/>
      <c r="V15" s="256"/>
      <c r="W15" s="256"/>
      <c r="X15" s="256"/>
    </row>
    <row r="16" spans="2:24" ht="19.5" customHeight="1">
      <c r="B16" s="227"/>
      <c r="C16" s="228" t="s">
        <v>14</v>
      </c>
      <c r="D16" s="229" t="s">
        <v>211</v>
      </c>
      <c r="E16" s="229" t="s">
        <v>219</v>
      </c>
      <c r="F16" s="229" t="s">
        <v>8</v>
      </c>
      <c r="G16" s="233">
        <v>3792</v>
      </c>
      <c r="H16" s="241" t="s">
        <v>104</v>
      </c>
      <c r="I16" s="230"/>
      <c r="J16" s="230"/>
      <c r="K16" s="231"/>
      <c r="L16" s="231"/>
      <c r="M16" s="231"/>
      <c r="N16" s="231"/>
      <c r="O16" s="231"/>
      <c r="P16" s="231"/>
      <c r="Q16" s="232" t="s">
        <v>224</v>
      </c>
      <c r="S16" s="256"/>
      <c r="T16" s="256"/>
      <c r="U16" s="256"/>
      <c r="V16" s="256"/>
      <c r="W16" s="256"/>
      <c r="X16" s="256"/>
    </row>
    <row r="17" spans="2:24" ht="19.5" customHeight="1">
      <c r="B17" s="227"/>
      <c r="C17" s="228" t="s">
        <v>216</v>
      </c>
      <c r="D17" s="229" t="s">
        <v>215</v>
      </c>
      <c r="E17" s="229" t="s">
        <v>219</v>
      </c>
      <c r="F17" s="229" t="s">
        <v>8</v>
      </c>
      <c r="G17" s="233">
        <v>610</v>
      </c>
      <c r="H17" s="241" t="s">
        <v>104</v>
      </c>
      <c r="I17" s="230"/>
      <c r="J17" s="230"/>
      <c r="K17" s="231"/>
      <c r="L17" s="231"/>
      <c r="M17" s="231"/>
      <c r="N17" s="231"/>
      <c r="O17" s="231"/>
      <c r="P17" s="231"/>
      <c r="Q17" s="232" t="s">
        <v>225</v>
      </c>
      <c r="S17" s="256"/>
      <c r="T17" s="256"/>
      <c r="U17" s="256"/>
      <c r="V17" s="256"/>
      <c r="W17" s="256"/>
      <c r="X17" s="256"/>
    </row>
    <row r="18" spans="2:24" ht="19.5" customHeight="1">
      <c r="B18" s="227"/>
      <c r="C18" s="228" t="s">
        <v>233</v>
      </c>
      <c r="D18" s="229" t="s">
        <v>11</v>
      </c>
      <c r="E18" s="229" t="s">
        <v>5</v>
      </c>
      <c r="F18" s="229" t="s">
        <v>237</v>
      </c>
      <c r="G18" s="233">
        <v>48</v>
      </c>
      <c r="H18" s="242" t="s">
        <v>104</v>
      </c>
      <c r="I18" s="230"/>
      <c r="J18" s="230"/>
      <c r="K18" s="231"/>
      <c r="L18" s="231"/>
      <c r="M18" s="231"/>
      <c r="N18" s="231"/>
      <c r="O18" s="231"/>
      <c r="P18" s="231"/>
      <c r="Q18" s="232" t="s">
        <v>229</v>
      </c>
      <c r="S18" s="256"/>
      <c r="T18" s="256"/>
      <c r="U18" s="256"/>
      <c r="V18" s="256"/>
      <c r="W18" s="256"/>
      <c r="X18" s="256"/>
    </row>
    <row r="19" spans="2:24" ht="19.5" customHeight="1">
      <c r="B19" s="227"/>
      <c r="C19" s="228" t="s">
        <v>234</v>
      </c>
      <c r="D19" s="229" t="s">
        <v>235</v>
      </c>
      <c r="E19" s="229" t="s">
        <v>5</v>
      </c>
      <c r="F19" s="229" t="s">
        <v>238</v>
      </c>
      <c r="G19" s="233">
        <v>1671</v>
      </c>
      <c r="H19" s="242" t="s">
        <v>104</v>
      </c>
      <c r="I19" s="230"/>
      <c r="J19" s="230"/>
      <c r="K19" s="231"/>
      <c r="L19" s="231"/>
      <c r="M19" s="231"/>
      <c r="N19" s="231"/>
      <c r="O19" s="231"/>
      <c r="P19" s="231"/>
      <c r="Q19" s="232" t="s">
        <v>230</v>
      </c>
      <c r="S19" s="256"/>
      <c r="T19" s="256"/>
      <c r="U19" s="256"/>
      <c r="V19" s="256"/>
      <c r="W19" s="256"/>
      <c r="X19" s="256"/>
    </row>
    <row r="20" spans="2:24" ht="19.5" customHeight="1">
      <c r="B20" s="227"/>
      <c r="C20" s="228" t="s">
        <v>233</v>
      </c>
      <c r="D20" s="229" t="s">
        <v>236</v>
      </c>
      <c r="E20" s="229" t="s">
        <v>5</v>
      </c>
      <c r="F20" s="229" t="s">
        <v>239</v>
      </c>
      <c r="G20" s="233">
        <v>3715</v>
      </c>
      <c r="H20" s="242" t="s">
        <v>104</v>
      </c>
      <c r="I20" s="230"/>
      <c r="J20" s="230"/>
      <c r="K20" s="231"/>
      <c r="L20" s="231"/>
      <c r="M20" s="231"/>
      <c r="N20" s="231"/>
      <c r="O20" s="231"/>
      <c r="P20" s="231"/>
      <c r="Q20" s="232" t="s">
        <v>231</v>
      </c>
      <c r="S20" s="256"/>
      <c r="T20" s="256"/>
      <c r="U20" s="256"/>
      <c r="V20" s="256"/>
      <c r="W20" s="256"/>
      <c r="X20" s="256"/>
    </row>
    <row r="21" spans="2:24" ht="19.5" customHeight="1">
      <c r="B21" s="227"/>
      <c r="C21" s="228" t="s">
        <v>233</v>
      </c>
      <c r="D21" s="229" t="s">
        <v>236</v>
      </c>
      <c r="E21" s="229" t="s">
        <v>5</v>
      </c>
      <c r="F21" s="229" t="s">
        <v>8</v>
      </c>
      <c r="G21" s="233">
        <v>1721</v>
      </c>
      <c r="H21" s="242" t="s">
        <v>104</v>
      </c>
      <c r="I21" s="230"/>
      <c r="J21" s="230"/>
      <c r="K21" s="231"/>
      <c r="L21" s="231"/>
      <c r="M21" s="231"/>
      <c r="N21" s="231"/>
      <c r="O21" s="231"/>
      <c r="P21" s="231"/>
      <c r="Q21" s="232" t="s">
        <v>232</v>
      </c>
      <c r="S21" s="256"/>
      <c r="T21" s="256"/>
      <c r="U21" s="256"/>
      <c r="V21" s="256"/>
      <c r="W21" s="256"/>
      <c r="X21" s="256"/>
    </row>
    <row r="22" spans="2:24" ht="19.5" customHeight="1">
      <c r="B22" s="225">
        <v>2</v>
      </c>
      <c r="C22" s="234" t="s">
        <v>33</v>
      </c>
      <c r="D22" s="225"/>
      <c r="E22" s="225"/>
      <c r="F22" s="225"/>
      <c r="G22" s="235"/>
      <c r="H22" s="225"/>
      <c r="I22" s="235"/>
      <c r="J22" s="235">
        <f>J23</f>
        <v>0</v>
      </c>
      <c r="K22" s="235"/>
      <c r="L22" s="235">
        <v>0</v>
      </c>
      <c r="M22" s="235"/>
      <c r="N22" s="235">
        <v>0</v>
      </c>
      <c r="O22" s="235"/>
      <c r="P22" s="235"/>
      <c r="Q22" s="236"/>
    </row>
    <row r="23" spans="2:24" ht="19.5" customHeight="1">
      <c r="B23" s="237"/>
      <c r="C23" s="237" t="s">
        <v>170</v>
      </c>
      <c r="D23" s="237"/>
      <c r="E23" s="237"/>
      <c r="F23" s="237"/>
      <c r="G23" s="231">
        <v>10</v>
      </c>
      <c r="H23" s="238" t="s">
        <v>92</v>
      </c>
      <c r="I23" s="230"/>
      <c r="J23" s="230"/>
      <c r="K23" s="231">
        <v>0</v>
      </c>
      <c r="L23" s="231">
        <v>0</v>
      </c>
      <c r="M23" s="231">
        <v>0</v>
      </c>
      <c r="N23" s="231">
        <v>0</v>
      </c>
      <c r="O23" s="231"/>
      <c r="P23" s="231"/>
      <c r="Q23" s="232"/>
    </row>
  </sheetData>
  <mergeCells count="11">
    <mergeCell ref="S3:X21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horizontalDpi="4294967293" verticalDpi="4294967293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63" t="s">
        <v>26</v>
      </c>
      <c r="C1" s="265" t="s">
        <v>93</v>
      </c>
      <c r="D1" s="265" t="s">
        <v>94</v>
      </c>
      <c r="E1" s="265" t="s">
        <v>95</v>
      </c>
      <c r="F1" s="267" t="s">
        <v>0</v>
      </c>
      <c r="G1" s="267" t="s">
        <v>1</v>
      </c>
      <c r="H1" s="267" t="s">
        <v>96</v>
      </c>
      <c r="I1" s="267"/>
      <c r="J1" s="267" t="s">
        <v>97</v>
      </c>
      <c r="K1" s="267"/>
      <c r="L1" s="267" t="s">
        <v>98</v>
      </c>
      <c r="M1" s="267"/>
      <c r="N1" s="267" t="s">
        <v>99</v>
      </c>
      <c r="O1" s="267"/>
      <c r="P1" s="269" t="s">
        <v>3</v>
      </c>
    </row>
    <row r="2" spans="1:19" ht="26.1" customHeight="1">
      <c r="A2" s="1">
        <v>1</v>
      </c>
      <c r="B2" s="264"/>
      <c r="C2" s="266"/>
      <c r="D2" s="266"/>
      <c r="E2" s="266"/>
      <c r="F2" s="268"/>
      <c r="G2" s="268"/>
      <c r="H2" s="2" t="s">
        <v>100</v>
      </c>
      <c r="I2" s="2" t="s">
        <v>101</v>
      </c>
      <c r="J2" s="2" t="s">
        <v>100</v>
      </c>
      <c r="K2" s="2" t="s">
        <v>101</v>
      </c>
      <c r="L2" s="2" t="s">
        <v>100</v>
      </c>
      <c r="M2" s="2" t="s">
        <v>101</v>
      </c>
      <c r="N2" s="2" t="s">
        <v>100</v>
      </c>
      <c r="O2" s="2" t="s">
        <v>101</v>
      </c>
      <c r="P2" s="270"/>
    </row>
    <row r="3" spans="1:19" ht="26.1" customHeight="1" thickBot="1">
      <c r="A3" s="1">
        <v>1</v>
      </c>
      <c r="B3" s="259" t="e">
        <f>#REF!</f>
        <v>#REF!</v>
      </c>
      <c r="C3" s="260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2"/>
    </row>
    <row r="4" spans="1:19" ht="26.1" customHeight="1" thickTop="1">
      <c r="A4" s="3">
        <v>1</v>
      </c>
      <c r="B4" s="271" t="s">
        <v>89</v>
      </c>
      <c r="C4" s="272"/>
      <c r="D4" s="272"/>
      <c r="E4" s="273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274" t="s">
        <v>102</v>
      </c>
      <c r="C5" s="277" t="s">
        <v>9</v>
      </c>
      <c r="D5" s="277" t="s">
        <v>7</v>
      </c>
      <c r="E5" s="9" t="s">
        <v>103</v>
      </c>
      <c r="F5" s="10" t="e">
        <f>#REF!</f>
        <v>#REF!</v>
      </c>
      <c r="G5" s="9" t="s">
        <v>104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105</v>
      </c>
      <c r="S5" s="10"/>
    </row>
    <row r="6" spans="1:19" ht="26.1" hidden="1" customHeight="1">
      <c r="A6" s="3">
        <v>2</v>
      </c>
      <c r="B6" s="275"/>
      <c r="C6" s="278"/>
      <c r="D6" s="278"/>
      <c r="E6" s="16" t="s">
        <v>106</v>
      </c>
      <c r="F6" s="17" t="e">
        <f>#REF!</f>
        <v>#REF!</v>
      </c>
      <c r="G6" s="16" t="s">
        <v>104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107</v>
      </c>
      <c r="S6" s="17"/>
    </row>
    <row r="7" spans="1:19" ht="26.1" hidden="1" customHeight="1">
      <c r="A7" s="3">
        <v>2</v>
      </c>
      <c r="B7" s="275"/>
      <c r="C7" s="278"/>
      <c r="D7" s="278"/>
      <c r="E7" s="22" t="s">
        <v>4</v>
      </c>
      <c r="F7" s="17" t="e">
        <f>#REF!</f>
        <v>#REF!</v>
      </c>
      <c r="G7" s="16" t="s">
        <v>104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108</v>
      </c>
      <c r="S7" s="17"/>
    </row>
    <row r="8" spans="1:19" ht="26.1" hidden="1" customHeight="1">
      <c r="A8" s="3">
        <v>2</v>
      </c>
      <c r="B8" s="275"/>
      <c r="C8" s="278"/>
      <c r="D8" s="278"/>
      <c r="E8" s="16" t="s">
        <v>109</v>
      </c>
      <c r="F8" s="17" t="e">
        <f>#REF!</f>
        <v>#REF!</v>
      </c>
      <c r="G8" s="16" t="s">
        <v>104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110</v>
      </c>
      <c r="S8" s="17"/>
    </row>
    <row r="9" spans="1:19" ht="26.1" hidden="1" customHeight="1">
      <c r="A9" s="3">
        <v>2</v>
      </c>
      <c r="B9" s="275"/>
      <c r="C9" s="278" t="s">
        <v>10</v>
      </c>
      <c r="D9" s="278" t="s">
        <v>8</v>
      </c>
      <c r="E9" s="16" t="s">
        <v>103</v>
      </c>
      <c r="F9" s="17" t="e">
        <f>#REF!</f>
        <v>#REF!</v>
      </c>
      <c r="G9" s="16" t="s">
        <v>104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111</v>
      </c>
      <c r="S9" s="17"/>
    </row>
    <row r="10" spans="1:19" ht="26.1" hidden="1" customHeight="1">
      <c r="A10" s="3">
        <v>2</v>
      </c>
      <c r="B10" s="275"/>
      <c r="C10" s="278"/>
      <c r="D10" s="278"/>
      <c r="E10" s="16" t="s">
        <v>106</v>
      </c>
      <c r="F10" s="17" t="e">
        <f>#REF!</f>
        <v>#REF!</v>
      </c>
      <c r="G10" s="16" t="s">
        <v>104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112</v>
      </c>
      <c r="S10" s="17"/>
    </row>
    <row r="11" spans="1:19" ht="26.1" hidden="1" customHeight="1">
      <c r="A11" s="3">
        <v>2</v>
      </c>
      <c r="B11" s="275"/>
      <c r="C11" s="278"/>
      <c r="D11" s="278" t="s">
        <v>6</v>
      </c>
      <c r="E11" s="16" t="s">
        <v>103</v>
      </c>
      <c r="F11" s="17">
        <v>0</v>
      </c>
      <c r="G11" s="16" t="s">
        <v>104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113</v>
      </c>
      <c r="S11" s="17"/>
    </row>
    <row r="12" spans="1:19" ht="26.1" hidden="1" customHeight="1">
      <c r="A12" s="3">
        <v>2</v>
      </c>
      <c r="B12" s="275"/>
      <c r="C12" s="278"/>
      <c r="D12" s="278"/>
      <c r="E12" s="16" t="s">
        <v>106</v>
      </c>
      <c r="F12" s="17">
        <v>0</v>
      </c>
      <c r="G12" s="16" t="s">
        <v>104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114</v>
      </c>
      <c r="S12" s="17"/>
    </row>
    <row r="13" spans="1:19" ht="26.1" hidden="1" customHeight="1">
      <c r="A13" s="3">
        <v>2</v>
      </c>
      <c r="B13" s="275"/>
      <c r="C13" s="278"/>
      <c r="D13" s="278" t="s">
        <v>16</v>
      </c>
      <c r="E13" s="16" t="s">
        <v>103</v>
      </c>
      <c r="F13" s="17"/>
      <c r="G13" s="16" t="s">
        <v>104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276"/>
      <c r="C14" s="279"/>
      <c r="D14" s="279"/>
      <c r="E14" s="23" t="s">
        <v>106</v>
      </c>
      <c r="F14" s="24"/>
      <c r="G14" s="23" t="s">
        <v>104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280" t="s">
        <v>115</v>
      </c>
      <c r="C15" s="277" t="s">
        <v>9</v>
      </c>
      <c r="D15" s="277" t="s">
        <v>7</v>
      </c>
      <c r="E15" s="9" t="s">
        <v>103</v>
      </c>
      <c r="F15" s="10" t="e">
        <f>#REF!</f>
        <v>#REF!</v>
      </c>
      <c r="G15" s="9" t="s">
        <v>104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281"/>
      <c r="C16" s="278"/>
      <c r="D16" s="278"/>
      <c r="E16" s="16" t="s">
        <v>106</v>
      </c>
      <c r="F16" s="17" t="e">
        <f>#REF!</f>
        <v>#REF!</v>
      </c>
      <c r="G16" s="16" t="s">
        <v>104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281"/>
      <c r="C17" s="278"/>
      <c r="D17" s="278"/>
      <c r="E17" s="22" t="s">
        <v>4</v>
      </c>
      <c r="F17" s="17" t="e">
        <f>#REF!</f>
        <v>#REF!</v>
      </c>
      <c r="G17" s="16" t="s">
        <v>104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281"/>
      <c r="C18" s="278"/>
      <c r="D18" s="278"/>
      <c r="E18" s="16" t="s">
        <v>109</v>
      </c>
      <c r="F18" s="17" t="e">
        <f>#REF!</f>
        <v>#REF!</v>
      </c>
      <c r="G18" s="16" t="s">
        <v>104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281"/>
      <c r="C19" s="278" t="s">
        <v>10</v>
      </c>
      <c r="D19" s="278" t="s">
        <v>8</v>
      </c>
      <c r="E19" s="16" t="s">
        <v>103</v>
      </c>
      <c r="F19" s="17" t="e">
        <f>#REF!</f>
        <v>#REF!</v>
      </c>
      <c r="G19" s="16" t="s">
        <v>104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281"/>
      <c r="C20" s="278"/>
      <c r="D20" s="278"/>
      <c r="E20" s="16" t="s">
        <v>106</v>
      </c>
      <c r="F20" s="17" t="e">
        <f>#REF!</f>
        <v>#REF!</v>
      </c>
      <c r="G20" s="16" t="s">
        <v>104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281"/>
      <c r="C21" s="278"/>
      <c r="D21" s="278" t="s">
        <v>6</v>
      </c>
      <c r="E21" s="16" t="s">
        <v>103</v>
      </c>
      <c r="F21" s="17"/>
      <c r="G21" s="16" t="s">
        <v>104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116</v>
      </c>
      <c r="S21" s="17"/>
    </row>
    <row r="22" spans="1:19" ht="26.1" hidden="1" customHeight="1">
      <c r="A22" s="3">
        <v>2</v>
      </c>
      <c r="B22" s="282"/>
      <c r="C22" s="279"/>
      <c r="D22" s="279"/>
      <c r="E22" s="23" t="s">
        <v>106</v>
      </c>
      <c r="F22" s="24"/>
      <c r="G22" s="23" t="s">
        <v>104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117</v>
      </c>
      <c r="S22" s="17"/>
    </row>
    <row r="23" spans="1:19" ht="26.1" hidden="1" customHeight="1">
      <c r="A23" s="3">
        <v>2</v>
      </c>
      <c r="B23" s="280" t="s">
        <v>118</v>
      </c>
      <c r="C23" s="277" t="s">
        <v>12</v>
      </c>
      <c r="D23" s="277" t="s">
        <v>7</v>
      </c>
      <c r="E23" s="9" t="s">
        <v>103</v>
      </c>
      <c r="F23" s="10" t="e">
        <f>#REF!</f>
        <v>#REF!</v>
      </c>
      <c r="G23" s="9" t="s">
        <v>104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281"/>
      <c r="C24" s="278"/>
      <c r="D24" s="278"/>
      <c r="E24" s="16" t="s">
        <v>106</v>
      </c>
      <c r="F24" s="17" t="e">
        <f>#REF!</f>
        <v>#REF!</v>
      </c>
      <c r="G24" s="16" t="s">
        <v>104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281"/>
      <c r="C25" s="278"/>
      <c r="D25" s="278"/>
      <c r="E25" s="22" t="s">
        <v>4</v>
      </c>
      <c r="F25" s="17" t="e">
        <f>#REF!</f>
        <v>#REF!</v>
      </c>
      <c r="G25" s="16" t="s">
        <v>104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281"/>
      <c r="C26" s="278"/>
      <c r="D26" s="278"/>
      <c r="E26" s="16" t="s">
        <v>109</v>
      </c>
      <c r="F26" s="17" t="e">
        <f>#REF!</f>
        <v>#REF!</v>
      </c>
      <c r="G26" s="16" t="s">
        <v>104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281"/>
      <c r="C27" s="278" t="s">
        <v>15</v>
      </c>
      <c r="D27" s="278" t="s">
        <v>8</v>
      </c>
      <c r="E27" s="16" t="s">
        <v>103</v>
      </c>
      <c r="F27" s="17" t="e">
        <f>#REF!</f>
        <v>#REF!</v>
      </c>
      <c r="G27" s="16" t="s">
        <v>104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281"/>
      <c r="C28" s="278"/>
      <c r="D28" s="278"/>
      <c r="E28" s="16" t="s">
        <v>106</v>
      </c>
      <c r="F28" s="17" t="e">
        <f>#REF!</f>
        <v>#REF!</v>
      </c>
      <c r="G28" s="16" t="s">
        <v>104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281"/>
      <c r="C29" s="278"/>
      <c r="D29" s="278" t="s">
        <v>6</v>
      </c>
      <c r="E29" s="16" t="s">
        <v>103</v>
      </c>
      <c r="F29" s="17" t="e">
        <f>#REF!</f>
        <v>#REF!</v>
      </c>
      <c r="G29" s="16" t="s">
        <v>104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282"/>
      <c r="C30" s="279"/>
      <c r="D30" s="279"/>
      <c r="E30" s="23" t="s">
        <v>106</v>
      </c>
      <c r="F30" s="24" t="e">
        <f>#REF!</f>
        <v>#REF!</v>
      </c>
      <c r="G30" s="23" t="s">
        <v>104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280" t="s">
        <v>119</v>
      </c>
      <c r="C31" s="283" t="s">
        <v>12</v>
      </c>
      <c r="D31" s="283" t="s">
        <v>7</v>
      </c>
      <c r="E31" s="9" t="s">
        <v>103</v>
      </c>
      <c r="F31" s="10" t="e">
        <f>#REF!</f>
        <v>#REF!</v>
      </c>
      <c r="G31" s="9" t="s">
        <v>104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281"/>
      <c r="C32" s="284"/>
      <c r="D32" s="284"/>
      <c r="E32" s="16" t="s">
        <v>106</v>
      </c>
      <c r="F32" s="17" t="e">
        <f>#REF!</f>
        <v>#REF!</v>
      </c>
      <c r="G32" s="16" t="s">
        <v>104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281"/>
      <c r="C33" s="284"/>
      <c r="D33" s="284"/>
      <c r="E33" s="22" t="s">
        <v>4</v>
      </c>
      <c r="F33" s="17" t="e">
        <f>#REF!</f>
        <v>#REF!</v>
      </c>
      <c r="G33" s="16" t="s">
        <v>104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281"/>
      <c r="C34" s="285"/>
      <c r="D34" s="285"/>
      <c r="E34" s="16" t="s">
        <v>109</v>
      </c>
      <c r="F34" s="17" t="e">
        <f>#REF!</f>
        <v>#REF!</v>
      </c>
      <c r="G34" s="16" t="s">
        <v>104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281"/>
      <c r="C35" s="278" t="s">
        <v>15</v>
      </c>
      <c r="D35" s="278" t="s">
        <v>8</v>
      </c>
      <c r="E35" s="16" t="s">
        <v>103</v>
      </c>
      <c r="F35" s="17" t="e">
        <f>#REF!</f>
        <v>#REF!</v>
      </c>
      <c r="G35" s="16" t="s">
        <v>104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281"/>
      <c r="C36" s="278"/>
      <c r="D36" s="278"/>
      <c r="E36" s="16" t="s">
        <v>106</v>
      </c>
      <c r="F36" s="17" t="e">
        <f>#REF!</f>
        <v>#REF!</v>
      </c>
      <c r="G36" s="16" t="s">
        <v>104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281"/>
      <c r="C37" s="278"/>
      <c r="D37" s="278" t="s">
        <v>6</v>
      </c>
      <c r="E37" s="16" t="s">
        <v>103</v>
      </c>
      <c r="F37" s="17" t="e">
        <f>#REF!</f>
        <v>#REF!</v>
      </c>
      <c r="G37" s="16" t="s">
        <v>104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282"/>
      <c r="C38" s="279"/>
      <c r="D38" s="279"/>
      <c r="E38" s="23" t="s">
        <v>106</v>
      </c>
      <c r="F38" s="17" t="e">
        <f>#REF!</f>
        <v>#REF!</v>
      </c>
      <c r="G38" s="23" t="s">
        <v>104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280" t="s">
        <v>120</v>
      </c>
      <c r="C39" s="277" t="s">
        <v>121</v>
      </c>
      <c r="D39" s="277" t="s">
        <v>7</v>
      </c>
      <c r="E39" s="9" t="s">
        <v>103</v>
      </c>
      <c r="F39" s="10" t="e">
        <f>#REF!</f>
        <v>#REF!</v>
      </c>
      <c r="G39" s="9" t="s">
        <v>104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281"/>
      <c r="C40" s="278"/>
      <c r="D40" s="278"/>
      <c r="E40" s="16" t="s">
        <v>106</v>
      </c>
      <c r="F40" s="17" t="e">
        <f>#REF!</f>
        <v>#REF!</v>
      </c>
      <c r="G40" s="16" t="s">
        <v>104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281"/>
      <c r="C41" s="278"/>
      <c r="D41" s="278"/>
      <c r="E41" s="22" t="s">
        <v>4</v>
      </c>
      <c r="F41" s="17" t="e">
        <f>#REF!</f>
        <v>#REF!</v>
      </c>
      <c r="G41" s="16" t="s">
        <v>104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281"/>
      <c r="C42" s="278"/>
      <c r="D42" s="278"/>
      <c r="E42" s="16" t="s">
        <v>109</v>
      </c>
      <c r="F42" s="17" t="e">
        <f>#REF!</f>
        <v>#REF!</v>
      </c>
      <c r="G42" s="16" t="s">
        <v>104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281"/>
      <c r="C43" s="278" t="s">
        <v>122</v>
      </c>
      <c r="D43" s="278" t="s">
        <v>8</v>
      </c>
      <c r="E43" s="16" t="s">
        <v>103</v>
      </c>
      <c r="F43" s="17" t="e">
        <f>#REF!</f>
        <v>#REF!</v>
      </c>
      <c r="G43" s="16" t="s">
        <v>104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281"/>
      <c r="C44" s="278"/>
      <c r="D44" s="278"/>
      <c r="E44" s="16" t="s">
        <v>106</v>
      </c>
      <c r="F44" s="17" t="e">
        <f>#REF!</f>
        <v>#REF!</v>
      </c>
      <c r="G44" s="16" t="s">
        <v>104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281"/>
      <c r="C45" s="278"/>
      <c r="D45" s="278" t="s">
        <v>6</v>
      </c>
      <c r="E45" s="16" t="s">
        <v>103</v>
      </c>
      <c r="F45" s="17" t="e">
        <f>#REF!</f>
        <v>#REF!</v>
      </c>
      <c r="G45" s="16" t="s">
        <v>104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282"/>
      <c r="C46" s="279"/>
      <c r="D46" s="279"/>
      <c r="E46" s="23" t="s">
        <v>106</v>
      </c>
      <c r="F46" s="17" t="e">
        <f>#REF!</f>
        <v>#REF!</v>
      </c>
      <c r="G46" s="23" t="s">
        <v>104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86" t="s">
        <v>123</v>
      </c>
      <c r="C47" s="287"/>
      <c r="D47" s="287"/>
      <c r="E47" s="288"/>
      <c r="F47" s="39" t="e">
        <f>#REF!</f>
        <v>#REF!</v>
      </c>
      <c r="G47" s="40" t="s">
        <v>104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289" t="s">
        <v>124</v>
      </c>
      <c r="C48" s="290"/>
      <c r="D48" s="290"/>
      <c r="E48" s="290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291" t="s">
        <v>90</v>
      </c>
      <c r="C49" s="292"/>
      <c r="D49" s="292"/>
      <c r="E49" s="293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86" t="s">
        <v>91</v>
      </c>
      <c r="C50" s="287"/>
      <c r="D50" s="287"/>
      <c r="E50" s="288"/>
      <c r="F50" s="10">
        <v>2</v>
      </c>
      <c r="G50" s="9" t="s">
        <v>125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0" t="s">
        <v>124</v>
      </c>
      <c r="C51" s="301"/>
      <c r="D51" s="301"/>
      <c r="E51" s="302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3" t="s">
        <v>27</v>
      </c>
      <c r="C52" s="304"/>
      <c r="D52" s="304"/>
      <c r="E52" s="305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6" t="s">
        <v>126</v>
      </c>
      <c r="C53" s="307"/>
      <c r="D53" s="307"/>
      <c r="E53" s="308"/>
      <c r="F53" s="319">
        <v>1</v>
      </c>
      <c r="G53" s="321" t="s">
        <v>17</v>
      </c>
      <c r="H53" s="312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09"/>
      <c r="C54" s="310"/>
      <c r="D54" s="310"/>
      <c r="E54" s="311"/>
      <c r="F54" s="320"/>
      <c r="G54" s="322"/>
      <c r="H54" s="313"/>
      <c r="I54" s="77" t="e">
        <f>O54</f>
        <v>#REF!</v>
      </c>
      <c r="J54" s="78"/>
      <c r="K54" s="79" t="e">
        <f>K52</f>
        <v>#REF!</v>
      </c>
      <c r="L54" s="80" t="s">
        <v>127</v>
      </c>
      <c r="M54" s="81">
        <v>0.127</v>
      </c>
      <c r="N54" s="82" t="s">
        <v>128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14" t="s">
        <v>129</v>
      </c>
      <c r="C55" s="293"/>
      <c r="D55" s="315"/>
      <c r="E55" s="315"/>
      <c r="F55" s="85">
        <v>1</v>
      </c>
      <c r="G55" s="86" t="s">
        <v>17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16" t="s">
        <v>18</v>
      </c>
      <c r="C56" s="317"/>
      <c r="D56" s="317"/>
      <c r="E56" s="318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97"/>
      <c r="C57" s="298"/>
      <c r="D57" s="298"/>
      <c r="E57" s="299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127</v>
      </c>
      <c r="M57" s="106">
        <v>3.73E-2</v>
      </c>
      <c r="N57" s="107" t="s">
        <v>128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94" t="s">
        <v>130</v>
      </c>
      <c r="C58" s="295"/>
      <c r="D58" s="295"/>
      <c r="E58" s="296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97"/>
      <c r="C59" s="298"/>
      <c r="D59" s="298"/>
      <c r="E59" s="299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127</v>
      </c>
      <c r="M59" s="106">
        <v>8.6999999999999994E-3</v>
      </c>
      <c r="N59" s="107" t="s">
        <v>128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94" t="s">
        <v>131</v>
      </c>
      <c r="C60" s="295"/>
      <c r="D60" s="295"/>
      <c r="E60" s="296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97"/>
      <c r="C61" s="298"/>
      <c r="D61" s="298"/>
      <c r="E61" s="299"/>
      <c r="F61" s="100"/>
      <c r="G61" s="101"/>
      <c r="H61" s="100"/>
      <c r="I61" s="102"/>
      <c r="J61" s="103"/>
      <c r="K61" s="104" t="e">
        <f>K52</f>
        <v>#REF!</v>
      </c>
      <c r="L61" s="105" t="s">
        <v>127</v>
      </c>
      <c r="M61" s="155">
        <v>3.3349999999999998E-2</v>
      </c>
      <c r="N61" s="107" t="s">
        <v>128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94" t="s">
        <v>39</v>
      </c>
      <c r="C62" s="295"/>
      <c r="D62" s="295"/>
      <c r="E62" s="296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97"/>
      <c r="C63" s="298"/>
      <c r="D63" s="298"/>
      <c r="E63" s="299"/>
      <c r="F63" s="100"/>
      <c r="G63" s="101"/>
      <c r="H63" s="100"/>
      <c r="I63" s="102"/>
      <c r="J63" s="103"/>
      <c r="K63" s="104" t="e">
        <f>K52</f>
        <v>#REF!</v>
      </c>
      <c r="L63" s="105" t="s">
        <v>127</v>
      </c>
      <c r="M63" s="106">
        <v>4.4999999999999998E-2</v>
      </c>
      <c r="N63" s="107" t="s">
        <v>128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94" t="s">
        <v>19</v>
      </c>
      <c r="C64" s="295"/>
      <c r="D64" s="295"/>
      <c r="E64" s="296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97"/>
      <c r="C65" s="298"/>
      <c r="D65" s="298"/>
      <c r="E65" s="299"/>
      <c r="F65" s="100"/>
      <c r="G65" s="101"/>
      <c r="H65" s="100"/>
      <c r="I65" s="102"/>
      <c r="J65" s="103"/>
      <c r="K65" s="104">
        <f>I61</f>
        <v>0</v>
      </c>
      <c r="L65" s="105" t="s">
        <v>127</v>
      </c>
      <c r="M65" s="106">
        <v>0.10249999999999999</v>
      </c>
      <c r="N65" s="107" t="s">
        <v>128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94" t="s">
        <v>132</v>
      </c>
      <c r="C66" s="295"/>
      <c r="D66" s="295"/>
      <c r="E66" s="296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97"/>
      <c r="C67" s="298"/>
      <c r="D67" s="298"/>
      <c r="E67" s="299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127</v>
      </c>
      <c r="M67" s="106">
        <v>2.93E-2</v>
      </c>
      <c r="N67" s="107" t="s">
        <v>128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23" t="s">
        <v>133</v>
      </c>
      <c r="C68" s="324"/>
      <c r="D68" s="324"/>
      <c r="E68" s="325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26"/>
      <c r="C69" s="327"/>
      <c r="D69" s="327"/>
      <c r="E69" s="328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127</v>
      </c>
      <c r="M69" s="81">
        <v>8.7999999999999995E-2</v>
      </c>
      <c r="N69" s="82" t="s">
        <v>128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29" t="s">
        <v>134</v>
      </c>
      <c r="C70" s="330"/>
      <c r="D70" s="330"/>
      <c r="E70" s="331"/>
      <c r="F70" s="335">
        <v>1</v>
      </c>
      <c r="G70" s="341" t="s">
        <v>17</v>
      </c>
      <c r="H70" s="339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32"/>
      <c r="C71" s="333"/>
      <c r="D71" s="333"/>
      <c r="E71" s="334"/>
      <c r="F71" s="336"/>
      <c r="G71" s="342"/>
      <c r="H71" s="340"/>
      <c r="I71" s="129" t="e">
        <f>O71</f>
        <v>#REF!</v>
      </c>
      <c r="J71" s="78"/>
      <c r="K71" s="79" t="e">
        <f>I52+I54+I55</f>
        <v>#REF!</v>
      </c>
      <c r="L71" s="80" t="s">
        <v>127</v>
      </c>
      <c r="M71" s="81">
        <v>0.06</v>
      </c>
      <c r="N71" s="82" t="s">
        <v>128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29" t="s">
        <v>135</v>
      </c>
      <c r="C72" s="330"/>
      <c r="D72" s="330"/>
      <c r="E72" s="331"/>
      <c r="F72" s="335">
        <v>1</v>
      </c>
      <c r="G72" s="341" t="s">
        <v>17</v>
      </c>
      <c r="H72" s="339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32"/>
      <c r="C73" s="333"/>
      <c r="D73" s="333"/>
      <c r="E73" s="334"/>
      <c r="F73" s="336"/>
      <c r="G73" s="342"/>
      <c r="H73" s="340"/>
      <c r="I73" s="129" t="e">
        <f>O73</f>
        <v>#REF!</v>
      </c>
      <c r="J73" s="78"/>
      <c r="K73" s="79" t="e">
        <f>I52+I54+I55+I71-M52</f>
        <v>#REF!</v>
      </c>
      <c r="L73" s="80" t="s">
        <v>127</v>
      </c>
      <c r="M73" s="134">
        <v>0.15</v>
      </c>
      <c r="N73" s="82" t="s">
        <v>128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23" t="s">
        <v>20</v>
      </c>
      <c r="C74" s="324"/>
      <c r="D74" s="324"/>
      <c r="E74" s="325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43" t="s">
        <v>136</v>
      </c>
      <c r="C75" s="321"/>
      <c r="D75" s="321"/>
      <c r="E75" s="321"/>
      <c r="F75" s="335">
        <v>1</v>
      </c>
      <c r="G75" s="341" t="s">
        <v>17</v>
      </c>
      <c r="H75" s="339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44"/>
      <c r="C76" s="322"/>
      <c r="D76" s="322"/>
      <c r="E76" s="322"/>
      <c r="F76" s="336"/>
      <c r="G76" s="342"/>
      <c r="H76" s="340"/>
      <c r="I76" s="129" t="e">
        <f>O76</f>
        <v>#REF!</v>
      </c>
      <c r="J76" s="146"/>
      <c r="K76" s="79" t="e">
        <f>I74</f>
        <v>#REF!</v>
      </c>
      <c r="L76" s="80" t="s">
        <v>127</v>
      </c>
      <c r="M76" s="147">
        <v>0.1</v>
      </c>
      <c r="N76" s="82" t="s">
        <v>128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37" t="s">
        <v>137</v>
      </c>
      <c r="C77" s="338"/>
      <c r="D77" s="338"/>
      <c r="E77" s="338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37" t="s">
        <v>138</v>
      </c>
      <c r="C78" s="338"/>
      <c r="D78" s="338"/>
      <c r="E78" s="338"/>
      <c r="F78" s="87"/>
      <c r="G78" s="40"/>
      <c r="H78" s="87"/>
      <c r="I78" s="149" t="e">
        <f>ROUNDDOWN(I77,-3)</f>
        <v>#REF!</v>
      </c>
      <c r="J78" s="153" t="s">
        <v>139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2021-03-26T05:05:09Z</cp:lastPrinted>
  <dcterms:created xsi:type="dcterms:W3CDTF">2012-03-07T02:46:43Z</dcterms:created>
  <dcterms:modified xsi:type="dcterms:W3CDTF">2021-03-26T06:58:07Z</dcterms:modified>
</cp:coreProperties>
</file>