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760" yWindow="32760" windowWidth="28800" windowHeight="12180" tabRatio="970" firstSheet="4" activeTab="4"/>
  </bookViews>
  <sheets>
    <sheet name="심사" sheetId="45" state="hidden" r:id="rId1"/>
    <sheet name="안전관리비" sheetId="6" state="hidden" r:id="rId2"/>
    <sheet name="표지- (3)" sheetId="9" state="hidden" r:id="rId3"/>
    <sheet name="폐기물처리" sheetId="10" state="hidden" r:id="rId4"/>
    <sheet name="1.간선" sheetId="21" r:id="rId5"/>
    <sheet name="3.폐기물처리" sheetId="41" state="hidden" r:id="rId6"/>
    <sheet name="(DICO) 산업안전보건관리비" sheetId="46" state="hidden" r:id="rId7"/>
  </sheets>
  <functionGroups builtInGroupCount="17"/>
  <externalReferences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IntlFixup" hidden="1">TRUE</definedName>
    <definedName name="_Fill" localSheetId="0" hidden="1">[1]날개벽수량표!#REF!</definedName>
    <definedName name="_Fill" hidden="1">[1]날개벽수량표!#REF!</definedName>
    <definedName name="_xlnm._FilterDatabase" hidden="1">#REF!</definedName>
    <definedName name="_Key1" localSheetId="0" hidden="1">'[2]방송(체육관)'!#REF!</definedName>
    <definedName name="_Key1" hidden="1">'[2]방송(체육관)'!#REF!</definedName>
    <definedName name="_Key2" localSheetId="0" hidden="1">'[2]방송(체육관)'!#REF!</definedName>
    <definedName name="_Key2" hidden="1">'[2]방송(체육관)'!#REF!</definedName>
    <definedName name="_Order1" hidden="1">255</definedName>
    <definedName name="_Order2" hidden="1">255</definedName>
    <definedName name="_Regression_Int" hidden="1">1</definedName>
    <definedName name="_Sort" localSheetId="0" hidden="1">'[2]방송(체육관)'!#REF!</definedName>
    <definedName name="_Sort" hidden="1">'[2]방송(체육관)'!#REF!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" localSheetId="0" hidden="1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" hidden="1">{#N/A,#N/A,FALSE,"단가표지"}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EMCO" localSheetId="0" hidden="1">#REF!</definedName>
    <definedName name="GEMCO" hidden="1">#REF!</definedName>
    <definedName name="gfgdfg" localSheetId="0" hidden="1">[3]차액보증!#REF!</definedName>
    <definedName name="gfgdfg" hidden="1">[3]차액보증!#REF!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rdwar" localSheetId="0" hidden="1">[4]Sheet3!#REF!</definedName>
    <definedName name="hardwar" hidden="1">[4]Sheet3!#REF!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"공사부문-시중노임단가(2001)"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0" hidden="1">#REF!</definedName>
    <definedName name="ooo" hidden="1">#REF!</definedName>
    <definedName name="_xlnm.Print_Area" localSheetId="4">'1.간선'!$A$1:$O$50</definedName>
    <definedName name="_xlnm.Print_Area" localSheetId="0">심사!$A$1:$I$30</definedName>
    <definedName name="_xlnm.Print_Area" localSheetId="1">안전관리비!$A$1:$T$24</definedName>
    <definedName name="_xlnm.Print_Area" localSheetId="3">폐기물처리!$A$1:$M$48</definedName>
    <definedName name="_xlnm.Print_Titles" localSheetId="4">'1.간선'!$1:$3</definedName>
    <definedName name="_xlnm.Print_Titles" localSheetId="3">폐기물처리!$1:$2</definedName>
    <definedName name="qw" hidden="1">{#N/A,#N/A,FALSE,"단가표지"}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결표지" hidden="1">{#N/A,#N/A,FALSE,"표지"}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산갑지" localSheetId="0" hidden="1">#REF!</definedName>
    <definedName name="구산갑지" hidden="1">#REF!</definedName>
    <definedName name="김김김" hidden="1">{#N/A,#N/A,FALSE,"속도"}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localSheetId="0" hidden="1">[4]Sheet3!#REF!</definedName>
    <definedName name="남남" hidden="1">[4]Sheet3!#REF!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0" hidden="1">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0" hidden="1">[5]차액보증!#REF!</definedName>
    <definedName name="ㅁ" hidden="1">[5]차액보증!#REF!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hidden="1">{#N/A,#N/A,FALSE,"표지"}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ㅆㅆㅆ" hidden="1">{#N/A,#N/A,FALSE,"표지"}</definedName>
    <definedName name="설변사유" hidden="1">{#N/A,#N/A,TRUE,"1";#N/A,#N/A,TRUE,"2";#N/A,#N/A,TRUE,"3";#N/A,#N/A,TRUE,"4";#N/A,#N/A,TRUE,"5";#N/A,#N/A,TRUE,"6";#N/A,#N/A,TRUE,"7"}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ㄹ" localSheetId="0" hidden="1">#REF!</definedName>
    <definedName name="ㅇㄹ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4월분" hidden="1">{#N/A,#N/A,TRUE,"1";#N/A,#N/A,TRUE,"2";#N/A,#N/A,TRUE,"3";#N/A,#N/A,TRUE,"4";#N/A,#N/A,TRUE,"5";#N/A,#N/A,TRUE,"6";#N/A,#N/A,TRUE,"7"}</definedName>
    <definedName name="오배수" hidden="1">{#N/A,#N/A,TRUE,"천상그린44PY"}</definedName>
    <definedName name="오배수입상" hidden="1">{#N/A,#N/A,TRUE,"천상그린44PY"}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외주의뢰1" hidden="1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[6]통신원가!$A$1:$A$129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공" hidden="1">{#N/A,#N/A,FALSE,"운반시간"}</definedName>
    <definedName name="토목설계" hidden="1">{#N/A,#N/A,FALSE,"골재소요량";#N/A,#N/A,FALSE,"골재소요량"}</definedName>
    <definedName name="표지2" hidden="1">{#N/A,#N/A,FALSE,"단가표지"}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" hidden="1">{"'제조(순번)'!$A$386:$A$387","'제조(순번)'!$A$1:$H$399"}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5621"/>
</workbook>
</file>

<file path=xl/calcChain.xml><?xml version="1.0" encoding="utf-8"?>
<calcChain xmlns="http://schemas.openxmlformats.org/spreadsheetml/2006/main">
  <c r="B4" i="46" l="1"/>
  <c r="B5" i="46"/>
  <c r="B6" i="46" s="1"/>
  <c r="D40" i="45"/>
  <c r="D39" i="45"/>
  <c r="D36" i="45"/>
  <c r="N6" i="6"/>
  <c r="N10" i="6" s="1"/>
  <c r="I14" i="6"/>
  <c r="K30" i="10"/>
  <c r="A5" i="9"/>
  <c r="A2" i="45"/>
  <c r="O80" i="10"/>
  <c r="O79" i="10"/>
  <c r="O78" i="10"/>
  <c r="O77" i="10"/>
  <c r="O76" i="10"/>
  <c r="O75" i="10"/>
  <c r="O74" i="10"/>
  <c r="O73" i="10"/>
  <c r="O72" i="10"/>
  <c r="O71" i="10"/>
  <c r="O70" i="10"/>
  <c r="O69" i="10"/>
  <c r="O68" i="10"/>
  <c r="P67" i="10"/>
  <c r="O67" i="10"/>
  <c r="P66" i="10"/>
  <c r="O66" i="10"/>
  <c r="P65" i="10"/>
  <c r="O65" i="10"/>
  <c r="P64" i="10"/>
  <c r="O64" i="10"/>
  <c r="P63" i="10"/>
  <c r="O63" i="10"/>
  <c r="P62" i="10"/>
  <c r="O62" i="10"/>
  <c r="P61" i="10"/>
  <c r="O61" i="10"/>
  <c r="P60" i="10"/>
  <c r="O60" i="10"/>
  <c r="P59" i="10"/>
  <c r="O59" i="10"/>
  <c r="P58" i="10"/>
  <c r="O58" i="10"/>
  <c r="P57" i="10"/>
  <c r="O57" i="10"/>
  <c r="P56" i="10"/>
  <c r="O56" i="10"/>
  <c r="P55" i="10"/>
  <c r="O55" i="10"/>
  <c r="P54" i="10"/>
  <c r="O54" i="10"/>
  <c r="P53" i="10"/>
  <c r="O53" i="10"/>
  <c r="P52" i="10"/>
  <c r="O52" i="10"/>
  <c r="P51" i="10"/>
  <c r="O51" i="10"/>
  <c r="P50" i="10"/>
  <c r="O50" i="10"/>
  <c r="P49" i="10"/>
  <c r="O49" i="10"/>
  <c r="P48" i="10"/>
  <c r="O48" i="10"/>
  <c r="P47" i="10"/>
  <c r="O47" i="10"/>
  <c r="P46" i="10"/>
  <c r="O46" i="10"/>
  <c r="H28" i="10"/>
  <c r="F28" i="10"/>
  <c r="O27" i="10"/>
  <c r="P26" i="10"/>
  <c r="O26" i="10"/>
  <c r="K7" i="10"/>
  <c r="O4" i="10"/>
  <c r="P3" i="10"/>
  <c r="O3" i="10"/>
  <c r="I38" i="45"/>
  <c r="H4" i="41"/>
  <c r="L4" i="41" s="1"/>
  <c r="L27" i="41" s="1"/>
  <c r="E23" i="45"/>
  <c r="F23" i="45" s="1"/>
  <c r="E24" i="45"/>
  <c r="F24" i="45" s="1"/>
  <c r="I4" i="41"/>
  <c r="D37" i="45"/>
  <c r="E29" i="45"/>
  <c r="E40" i="45" s="1"/>
  <c r="F40" i="45" s="1"/>
  <c r="B7" i="46"/>
  <c r="D38" i="45"/>
  <c r="D41" i="45"/>
  <c r="F29" i="45" l="1"/>
  <c r="I4" i="10"/>
  <c r="K4" i="10" s="1"/>
  <c r="I27" i="10"/>
  <c r="K27" i="10" s="1"/>
  <c r="J4" i="41"/>
  <c r="J27" i="41" s="1"/>
  <c r="D4" i="10" s="1"/>
  <c r="U1" i="6" l="1"/>
  <c r="K7" i="6" s="1"/>
  <c r="E28" i="45"/>
  <c r="H4" i="10"/>
  <c r="H5" i="10" s="1"/>
  <c r="L5" i="10" s="1"/>
  <c r="N6" i="10"/>
  <c r="P4" i="10"/>
  <c r="D27" i="10"/>
  <c r="J4" i="10"/>
  <c r="J5" i="10" s="1"/>
  <c r="J9" i="10" s="1"/>
  <c r="L9" i="10" s="1"/>
  <c r="F4" i="10"/>
  <c r="L4" i="10" l="1"/>
  <c r="N5" i="10" s="1"/>
  <c r="J7" i="10" s="1"/>
  <c r="L7" i="10" s="1"/>
  <c r="F5" i="10"/>
  <c r="E39" i="45"/>
  <c r="F39" i="45" s="1"/>
  <c r="F28" i="45"/>
  <c r="O33" i="10"/>
  <c r="P27" i="10"/>
  <c r="J27" i="10"/>
  <c r="J28" i="10" l="1"/>
  <c r="L27" i="10"/>
  <c r="N28" i="10" s="1"/>
  <c r="J30" i="10" s="1"/>
  <c r="L30" i="10" s="1"/>
  <c r="J32" i="10" l="1"/>
  <c r="L32" i="10" s="1"/>
  <c r="O32" i="10" s="1"/>
  <c r="P32" i="10" s="1"/>
  <c r="L28" i="10"/>
  <c r="E10" i="45"/>
  <c r="F10" i="45" s="1"/>
  <c r="E7" i="45"/>
  <c r="H7" i="6" l="1"/>
  <c r="H11" i="6" s="1"/>
  <c r="E15" i="45"/>
  <c r="F15" i="45" s="1"/>
  <c r="E17" i="45"/>
  <c r="F17" i="45" s="1"/>
  <c r="F7" i="45"/>
  <c r="E8" i="45"/>
  <c r="F8" i="45" s="1"/>
  <c r="E9" i="45"/>
  <c r="E13" i="45"/>
  <c r="E14" i="45" l="1"/>
  <c r="F14" i="45" s="1"/>
  <c r="F13" i="45"/>
  <c r="E12" i="45"/>
  <c r="F12" i="45" s="1"/>
  <c r="E11" i="45"/>
  <c r="F9" i="45"/>
  <c r="E5" i="45"/>
  <c r="F5" i="45" s="1"/>
  <c r="F11" i="45" l="1"/>
  <c r="E4" i="45" l="1"/>
  <c r="E6" i="45" l="1"/>
  <c r="F4" i="45"/>
  <c r="E36" i="45"/>
  <c r="E7" i="6"/>
  <c r="F36" i="45" l="1"/>
  <c r="E11" i="6"/>
  <c r="R10" i="6" s="1"/>
  <c r="E15" i="6" s="1"/>
  <c r="R6" i="6"/>
  <c r="E14" i="6" s="1"/>
  <c r="F6" i="45"/>
  <c r="E18" i="45"/>
  <c r="F18" i="45" s="1"/>
  <c r="E16" i="45"/>
  <c r="J16" i="45"/>
  <c r="K16" i="45"/>
  <c r="F16" i="45" l="1"/>
  <c r="E19" i="45"/>
  <c r="R14" i="6"/>
  <c r="F19" i="45" l="1"/>
  <c r="E20" i="45"/>
  <c r="E21" i="45" l="1"/>
  <c r="J22" i="45" s="1"/>
  <c r="K22" i="45" s="1"/>
  <c r="F20" i="45"/>
  <c r="F21" i="45" l="1"/>
  <c r="E22" i="45"/>
  <c r="F22" i="45" l="1"/>
  <c r="E25" i="45"/>
  <c r="E26" i="45" l="1"/>
  <c r="F26" i="45" s="1"/>
  <c r="E27" i="45"/>
  <c r="F25" i="45"/>
  <c r="F27" i="45" l="1"/>
  <c r="E37" i="45"/>
  <c r="E30" i="45"/>
  <c r="E34" i="45" l="1"/>
  <c r="F30" i="45"/>
  <c r="G2" i="45"/>
  <c r="F37" i="45"/>
  <c r="E38" i="45"/>
  <c r="E41" i="45" l="1"/>
  <c r="F41" i="45" s="1"/>
  <c r="I39" i="45" s="1"/>
  <c r="F38" i="45"/>
</calcChain>
</file>

<file path=xl/sharedStrings.xml><?xml version="1.0" encoding="utf-8"?>
<sst xmlns="http://schemas.openxmlformats.org/spreadsheetml/2006/main" count="253" uniqueCount="200">
  <si>
    <t>공 사 원 가 계 산 서</t>
    <phoneticPr fontId="1" type="noConversion"/>
  </si>
  <si>
    <t>구           분</t>
  </si>
  <si>
    <t>구  성  비</t>
    <phoneticPr fontId="1" type="noConversion"/>
  </si>
  <si>
    <t>비 고</t>
    <phoneticPr fontId="1" type="noConversion"/>
  </si>
  <si>
    <t>순  공  사  원  가</t>
    <phoneticPr fontId="1" type="noConversion"/>
  </si>
  <si>
    <t>재</t>
  </si>
  <si>
    <t>직 접 재 료 비</t>
  </si>
  <si>
    <t>료</t>
  </si>
  <si>
    <t>작 업 부 산 물</t>
  </si>
  <si>
    <t>비</t>
  </si>
  <si>
    <t>소    계 (A)</t>
  </si>
  <si>
    <t>노</t>
  </si>
  <si>
    <t>직 접 노 무 비</t>
  </si>
  <si>
    <t>무</t>
  </si>
  <si>
    <t>간 접 노 무 비</t>
  </si>
  <si>
    <t>x 직접노무비</t>
    <phoneticPr fontId="1" type="noConversion"/>
  </si>
  <si>
    <t>소    계 (B)</t>
  </si>
  <si>
    <t>경          비</t>
    <phoneticPr fontId="1" type="noConversion"/>
  </si>
  <si>
    <t>경</t>
  </si>
  <si>
    <t>산 재 보 험 료</t>
  </si>
  <si>
    <t>x 노무비</t>
    <phoneticPr fontId="1" type="noConversion"/>
  </si>
  <si>
    <t>고 용 보 험 료</t>
    <phoneticPr fontId="1" type="noConversion"/>
  </si>
  <si>
    <t>건 강 보 험 료</t>
    <phoneticPr fontId="1" type="noConversion"/>
  </si>
  <si>
    <t>노인장기요양보험료</t>
    <phoneticPr fontId="1" type="noConversion"/>
  </si>
  <si>
    <t>x 건강보험료</t>
    <phoneticPr fontId="1" type="noConversion"/>
  </si>
  <si>
    <t>연 금 보 험 료</t>
    <phoneticPr fontId="1" type="noConversion"/>
  </si>
  <si>
    <t xml:space="preserve"> x 1.2</t>
    <phoneticPr fontId="1" type="noConversion"/>
  </si>
  <si>
    <t>퇴직공제부금비</t>
    <phoneticPr fontId="1" type="noConversion"/>
  </si>
  <si>
    <t>비</t>
    <phoneticPr fontId="1" type="noConversion"/>
  </si>
  <si>
    <t>기 타 경 비</t>
    <phoneticPr fontId="1" type="noConversion"/>
  </si>
  <si>
    <t>x (재료비+노무비)</t>
    <phoneticPr fontId="1" type="noConversion"/>
  </si>
  <si>
    <t>소    계 (C)</t>
  </si>
  <si>
    <t>합    계</t>
  </si>
  <si>
    <t>A+B+C</t>
    <phoneticPr fontId="1" type="noConversion"/>
  </si>
  <si>
    <t>일 반 관 리 비 (D)</t>
  </si>
  <si>
    <t>x (A+B+C)</t>
    <phoneticPr fontId="1" type="noConversion"/>
  </si>
  <si>
    <t>이          윤 (E)</t>
  </si>
  <si>
    <t>x (B+C+D)</t>
    <phoneticPr fontId="1" type="noConversion"/>
  </si>
  <si>
    <t>총      원      가</t>
    <phoneticPr fontId="1" type="noConversion"/>
  </si>
  <si>
    <t>부  가  가  치  세</t>
    <phoneticPr fontId="1" type="noConversion"/>
  </si>
  <si>
    <t>x (A+B+C+D+E)</t>
    <phoneticPr fontId="1" type="noConversion"/>
  </si>
  <si>
    <t>도   급    금   액</t>
    <phoneticPr fontId="1" type="noConversion"/>
  </si>
  <si>
    <t>관   급    금   액</t>
    <phoneticPr fontId="1" type="noConversion"/>
  </si>
  <si>
    <t>폐  기  처  리  비</t>
    <phoneticPr fontId="1" type="noConversion"/>
  </si>
  <si>
    <t>폐  기  물  운  반</t>
    <phoneticPr fontId="1" type="noConversion"/>
  </si>
  <si>
    <t>한  전  불  입  금</t>
    <phoneticPr fontId="1" type="noConversion"/>
  </si>
  <si>
    <t>총  공  사  금  액</t>
    <phoneticPr fontId="1" type="noConversion"/>
  </si>
  <si>
    <t>품       명</t>
    <phoneticPr fontId="1" type="noConversion"/>
  </si>
  <si>
    <t>규         격</t>
    <phoneticPr fontId="1" type="noConversion"/>
  </si>
  <si>
    <t>단위</t>
    <phoneticPr fontId="1" type="noConversion"/>
  </si>
  <si>
    <t>수  량</t>
    <phoneticPr fontId="1" type="noConversion"/>
  </si>
  <si>
    <t>재 료 비</t>
    <phoneticPr fontId="1" type="noConversion"/>
  </si>
  <si>
    <t>노 무 비</t>
    <phoneticPr fontId="1" type="noConversion"/>
  </si>
  <si>
    <t>경 비</t>
    <phoneticPr fontId="1" type="noConversion"/>
  </si>
  <si>
    <t>계</t>
    <phoneticPr fontId="1" type="noConversion"/>
  </si>
  <si>
    <t>단가</t>
    <phoneticPr fontId="1" type="noConversion"/>
  </si>
  <si>
    <t>금액</t>
    <phoneticPr fontId="1" type="noConversion"/>
  </si>
  <si>
    <t>단  가</t>
    <phoneticPr fontId="16" type="noConversion"/>
  </si>
  <si>
    <t>금  액</t>
    <phoneticPr fontId="16" type="noConversion"/>
  </si>
  <si>
    <t>식</t>
    <phoneticPr fontId="1" type="noConversion"/>
  </si>
  <si>
    <t>합   계</t>
    <phoneticPr fontId="1" type="noConversion"/>
  </si>
  <si>
    <t>1. 폐기물 처리비</t>
  </si>
  <si>
    <t>폐기물처리비</t>
  </si>
  <si>
    <t>콘크리트</t>
  </si>
  <si>
    <t>Ton</t>
  </si>
  <si>
    <t>소   계</t>
    <phoneticPr fontId="1" type="noConversion"/>
  </si>
  <si>
    <t>단수조정</t>
    <phoneticPr fontId="1" type="noConversion"/>
  </si>
  <si>
    <t>2. 폐기물 운반비</t>
    <phoneticPr fontId="1" type="noConversion"/>
  </si>
  <si>
    <t>EA</t>
  </si>
  <si>
    <t>단위</t>
  </si>
  <si>
    <t>인력10%+기계90%</t>
    <phoneticPr fontId="1" type="noConversion"/>
  </si>
  <si>
    <t>㎥</t>
  </si>
  <si>
    <t>M</t>
  </si>
  <si>
    <t>품       명</t>
  </si>
  <si>
    <t>규       격</t>
  </si>
  <si>
    <t>산 출 근 거</t>
  </si>
  <si>
    <t>자재
소계</t>
  </si>
  <si>
    <t>자재
총계</t>
  </si>
  <si>
    <t>비고</t>
  </si>
  <si>
    <t>m</t>
  </si>
  <si>
    <t>폴리에틸렌전선관</t>
  </si>
  <si>
    <t>접지용전선</t>
  </si>
  <si>
    <t>0.6/1KV난연케이블</t>
  </si>
  <si>
    <t>케이블표시시트</t>
  </si>
  <si>
    <t>터파기</t>
  </si>
  <si>
    <t>되메우기</t>
  </si>
  <si>
    <t xml:space="preserve">  소  계</t>
  </si>
  <si>
    <t>300㎜</t>
    <phoneticPr fontId="1" type="noConversion"/>
  </si>
  <si>
    <t>폐콘크리트(TON)</t>
    <phoneticPr fontId="1" type="noConversion"/>
  </si>
  <si>
    <t>폐아스콘(TON)</t>
    <phoneticPr fontId="1" type="noConversion"/>
  </si>
  <si>
    <t>단위중량</t>
    <phoneticPr fontId="1" type="noConversion"/>
  </si>
  <si>
    <t>중량계</t>
    <phoneticPr fontId="1" type="noConversion"/>
  </si>
  <si>
    <t>비 목</t>
  </si>
  <si>
    <t>당 초</t>
  </si>
  <si>
    <t>변 경</t>
  </si>
  <si>
    <r>
      <t>증(△)</t>
    </r>
    <r>
      <rPr>
        <b/>
        <sz val="10"/>
        <color indexed="8"/>
        <rFont val="한양신명조"/>
        <family val="1"/>
        <charset val="129"/>
      </rPr>
      <t xml:space="preserve">. </t>
    </r>
    <r>
      <rPr>
        <b/>
        <sz val="10"/>
        <color indexed="10"/>
        <rFont val="한양신명조"/>
        <family val="3"/>
        <charset val="129"/>
      </rPr>
      <t>감(▽)</t>
    </r>
  </si>
  <si>
    <t>순공사비</t>
  </si>
  <si>
    <t>제경비</t>
  </si>
  <si>
    <t>도급액</t>
  </si>
  <si>
    <t>관급자재대</t>
  </si>
  <si>
    <t>총공사비</t>
  </si>
  <si>
    <t>산업안전보건관리비</t>
    <phoneticPr fontId="1" type="noConversion"/>
  </si>
  <si>
    <t>x (재료비+직노)</t>
    <phoneticPr fontId="1" type="noConversion"/>
  </si>
  <si>
    <t>산업안전보건관리비 산정 기준</t>
    <phoneticPr fontId="26" type="noConversion"/>
  </si>
  <si>
    <t>[산업안전보건관리비] 적용 :  관급자재포함 산업안전보건관리비 ≤ 관급자재제외 산언안전보건관리비 × 1.2</t>
    <phoneticPr fontId="26" type="noConversion"/>
  </si>
  <si>
    <t>1] 관급자재포함 산업안전보건관리비</t>
    <phoneticPr fontId="26" type="noConversion"/>
  </si>
  <si>
    <t>(</t>
    <phoneticPr fontId="26" type="noConversion"/>
  </si>
  <si>
    <t>재료비</t>
    <phoneticPr fontId="26" type="noConversion"/>
  </si>
  <si>
    <t>+</t>
    <phoneticPr fontId="26" type="noConversion"/>
  </si>
  <si>
    <t>직접노무비</t>
    <phoneticPr fontId="26" type="noConversion"/>
  </si>
  <si>
    <t>관급자재대</t>
    <phoneticPr fontId="26" type="noConversion"/>
  </si>
  <si>
    <t>)</t>
    <phoneticPr fontId="26" type="noConversion"/>
  </si>
  <si>
    <t>×</t>
    <phoneticPr fontId="26" type="noConversion"/>
  </si>
  <si>
    <t>=</t>
    <phoneticPr fontId="26" type="noConversion"/>
  </si>
  <si>
    <t>(부가세제외)</t>
    <phoneticPr fontId="26" type="noConversion"/>
  </si>
  <si>
    <t>2] 관급자재제외 산업안전보건관리비</t>
    <phoneticPr fontId="26" type="noConversion"/>
  </si>
  <si>
    <t>+</t>
    <phoneticPr fontId="26" type="noConversion"/>
  </si>
  <si>
    <t>직접노무비</t>
    <phoneticPr fontId="26" type="noConversion"/>
  </si>
  <si>
    <t>)</t>
    <phoneticPr fontId="26" type="noConversion"/>
  </si>
  <si>
    <t>×</t>
    <phoneticPr fontId="26" type="noConversion"/>
  </si>
  <si>
    <t>×</t>
    <phoneticPr fontId="26" type="noConversion"/>
  </si>
  <si>
    <t>=</t>
    <phoneticPr fontId="26" type="noConversion"/>
  </si>
  <si>
    <t>[산업안전보건관리비] 비교</t>
    <phoneticPr fontId="26" type="noConversion"/>
  </si>
  <si>
    <t>1]</t>
    <phoneticPr fontId="26" type="noConversion"/>
  </si>
  <si>
    <t>중</t>
    <phoneticPr fontId="26" type="noConversion"/>
  </si>
  <si>
    <t>적은금액</t>
    <phoneticPr fontId="26" type="noConversion"/>
  </si>
  <si>
    <t>번 적용</t>
    <phoneticPr fontId="26" type="noConversion"/>
  </si>
  <si>
    <t>2]</t>
    <phoneticPr fontId="26" type="noConversion"/>
  </si>
  <si>
    <t xml:space="preserve">[산업안전보건관리비] </t>
    <phoneticPr fontId="26" type="noConversion"/>
  </si>
  <si>
    <t>-</t>
    <phoneticPr fontId="26" type="noConversion"/>
  </si>
  <si>
    <t xml:space="preserve">산업안전보건관리비는 산업안전보건법 제 30조 및 시행령 제26의 , 노동부 고시 제 2005-6호 (05.3.17) '건설업산업안전보건관리비계상 및 사용기준"에 의거 </t>
    <phoneticPr fontId="26" type="noConversion"/>
  </si>
  <si>
    <t>작업현장의 산업재재 및 건강장해 예방을 위하여 필요한 비용을 말하며, 공사원가 계산 시에는 재료비와 직접노무비 관급자재비의 합계금액에 산업안전보건관리비율을 곱하여 산정한다.</t>
    <phoneticPr fontId="26" type="noConversion"/>
  </si>
  <si>
    <t xml:space="preserve">이 때 산업안전보건관리비의 적용은 재료비와 직접노무비의 합계액에 산업안전보건관리비율을 곱한 금액의 1.2배한 금액과 재료비와 직접노무비 그리고 관급자재비의 합계액에 </t>
    <phoneticPr fontId="26" type="noConversion"/>
  </si>
  <si>
    <t>산업안전보건관리비율을 곱한 금액 중 낮은 금액을 적용하여야 한다.</t>
    <phoneticPr fontId="26" type="noConversion"/>
  </si>
  <si>
    <t xml:space="preserve">산업안전보건관리비의 계산시의 공사규모 산정은 재료비와 직접노무비를 합한산 금액을 말하며 관급자재가 있을 경우에는 자료비와 직접노무비 그리고 관급자재비를 합하여 규모를 </t>
    <phoneticPr fontId="26" type="noConversion"/>
  </si>
  <si>
    <t xml:space="preserve">산정하면 된다. 이 때 관급자재가 있는 공사의 경우 공사 규모가 5억원 또는 50억원 정도일 경우에는 관급자재를 포함시와 불포함시에 적용되는 공사규모가 달라지므로 </t>
    <phoneticPr fontId="26" type="noConversion"/>
  </si>
  <si>
    <t>산업안전보건관리비율도 다르게 적용될 수 있다. (총공사금액 4000만원 이상 공사에 적용)</t>
    <phoneticPr fontId="26" type="noConversion"/>
  </si>
  <si>
    <t>심 사 전</t>
    <phoneticPr fontId="1" type="noConversion"/>
  </si>
  <si>
    <t>심 사 후</t>
    <phoneticPr fontId="1" type="noConversion"/>
  </si>
  <si>
    <t>증  감</t>
    <phoneticPr fontId="1" type="noConversion"/>
  </si>
  <si>
    <t>한전불입금</t>
    <phoneticPr fontId="1" type="noConversion"/>
  </si>
  <si>
    <t>1. 베이스카바</t>
    <phoneticPr fontId="1" type="noConversion"/>
  </si>
  <si>
    <t>2.산업안전보건관리비</t>
    <phoneticPr fontId="1" type="noConversion"/>
  </si>
  <si>
    <t>폐기물운반비(15D/T)</t>
  </si>
  <si>
    <t>3. 폐기물 운반,처리비</t>
    <phoneticPr fontId="1" type="noConversion"/>
  </si>
  <si>
    <t>강제전선관</t>
  </si>
  <si>
    <t>접지동봉</t>
  </si>
  <si>
    <t>SET</t>
    <phoneticPr fontId="1" type="noConversion"/>
  </si>
  <si>
    <t>면</t>
  </si>
  <si>
    <t>SET</t>
  </si>
  <si>
    <t>PE 22C</t>
  </si>
  <si>
    <t>케이블(철거)</t>
    <phoneticPr fontId="1" type="noConversion"/>
  </si>
  <si>
    <t>Φ16x1800x3ea</t>
    <phoneticPr fontId="1" type="noConversion"/>
  </si>
  <si>
    <t>압착터미널,캡</t>
  </si>
  <si>
    <t>50㎟</t>
  </si>
  <si>
    <t>70㎟</t>
  </si>
  <si>
    <t>동관단자</t>
  </si>
  <si>
    <t>120㎟(1H)</t>
  </si>
  <si>
    <t>LV/2(내부개조)</t>
    <phoneticPr fontId="1" type="noConversion"/>
  </si>
  <si>
    <t>LV/3(내부개조)</t>
  </si>
  <si>
    <t>위샤캡</t>
    <phoneticPr fontId="1" type="noConversion"/>
  </si>
  <si>
    <t>3.2Tx75x75x1800</t>
  </si>
  <si>
    <t>18KV 2.5KA</t>
  </si>
  <si>
    <t>완금(철거)</t>
    <phoneticPr fontId="1" type="noConversion"/>
  </si>
  <si>
    <t>L A(철거)</t>
    <phoneticPr fontId="1" type="noConversion"/>
  </si>
  <si>
    <t>이면전선</t>
    <phoneticPr fontId="1" type="noConversion"/>
  </si>
  <si>
    <t>ST 82C</t>
    <phoneticPr fontId="1" type="noConversion"/>
  </si>
  <si>
    <t>아연도 82C</t>
    <phoneticPr fontId="1" type="noConversion"/>
  </si>
  <si>
    <t>150㎟(1H)</t>
    <phoneticPr fontId="1" type="noConversion"/>
  </si>
  <si>
    <t>배전반</t>
    <phoneticPr fontId="1" type="noConversion"/>
  </si>
  <si>
    <t>중공기초 설치</t>
    <phoneticPr fontId="1" type="noConversion"/>
  </si>
  <si>
    <t>㎥</t>
    <phoneticPr fontId="1" type="noConversion"/>
  </si>
  <si>
    <t>조도계 지주</t>
    <phoneticPr fontId="1" type="noConversion"/>
  </si>
  <si>
    <t>3m</t>
    <phoneticPr fontId="1" type="noConversion"/>
  </si>
  <si>
    <t>본</t>
    <phoneticPr fontId="1" type="noConversion"/>
  </si>
  <si>
    <t>1. 재+직노+도급자관급 x 율</t>
    <phoneticPr fontId="1" type="noConversion"/>
  </si>
  <si>
    <t>2. 재+직노*율*1.2</t>
    <phoneticPr fontId="1" type="noConversion"/>
  </si>
  <si>
    <t>중 작은금액</t>
    <phoneticPr fontId="1" type="noConversion"/>
  </si>
  <si>
    <t>재+직노</t>
    <phoneticPr fontId="1" type="noConversion"/>
  </si>
  <si>
    <t>재+직노+도급자관급</t>
    <phoneticPr fontId="1" type="noConversion"/>
  </si>
  <si>
    <t>재+직노+도급자관급*율(1.85)</t>
    <phoneticPr fontId="1" type="noConversion"/>
  </si>
  <si>
    <t>재+직노*율*1.2</t>
    <phoneticPr fontId="1" type="noConversion"/>
  </si>
  <si>
    <t>차단기 철거 및 설치</t>
    <phoneticPr fontId="1" type="noConversion"/>
  </si>
  <si>
    <t>전선(철거)</t>
    <phoneticPr fontId="1" type="noConversion"/>
  </si>
  <si>
    <t>KIV 4㎟</t>
    <phoneticPr fontId="1" type="noConversion"/>
  </si>
  <si>
    <t>F-GV 35㎟</t>
    <phoneticPr fontId="1" type="noConversion"/>
  </si>
  <si>
    <t>F-GV 2.5㎟</t>
    <phoneticPr fontId="1" type="noConversion"/>
  </si>
  <si>
    <t>F-CV 1/C 50㎟</t>
    <phoneticPr fontId="1" type="noConversion"/>
  </si>
  <si>
    <t>F-CV 1/C 70㎟</t>
    <phoneticPr fontId="1" type="noConversion"/>
  </si>
  <si>
    <t>F-CV 1/C 150㎟</t>
    <phoneticPr fontId="1" type="noConversion"/>
  </si>
  <si>
    <t>IV 1.6㎜</t>
    <phoneticPr fontId="1" type="noConversion"/>
  </si>
  <si>
    <t>CV 1/C 14㎟</t>
    <phoneticPr fontId="1" type="noConversion"/>
  </si>
  <si>
    <t>CVV 7/C 5.5㎟</t>
    <phoneticPr fontId="1" type="noConversion"/>
  </si>
  <si>
    <t>22.9KV CN-CV 1/C 60㎟</t>
    <phoneticPr fontId="1" type="noConversion"/>
  </si>
  <si>
    <t>500*800*1100</t>
    <phoneticPr fontId="1" type="noConversion"/>
  </si>
  <si>
    <t>개소당</t>
    <phoneticPr fontId="1" type="noConversion"/>
  </si>
  <si>
    <t>고비철</t>
    <phoneticPr fontId="1" type="noConversion"/>
  </si>
  <si>
    <t>하동</t>
    <phoneticPr fontId="1" type="noConversion"/>
  </si>
  <si>
    <t>kg</t>
    <phoneticPr fontId="1" type="noConversion"/>
  </si>
  <si>
    <t xml:space="preserve">공산터널 수전설비 인입 변경공사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</si>
</sst>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0.0%"/>
    <numFmt numFmtId="178" formatCode="#,##0;[Red]#,##0"/>
    <numFmt numFmtId="179" formatCode="#,##0.0"/>
    <numFmt numFmtId="181" formatCode="0.0"/>
    <numFmt numFmtId="182" formatCode="#,##0.0_);[Red]\(#,##0.0\)"/>
    <numFmt numFmtId="183" formatCode="0.000_);[Red]\(0.000\)"/>
    <numFmt numFmtId="185" formatCode="0.0000"/>
    <numFmt numFmtId="186" formatCode="0.000"/>
    <numFmt numFmtId="189" formatCode="#,##0;[Red]\▽#,##0"/>
    <numFmt numFmtId="190" formatCode="#,##0.000"/>
    <numFmt numFmtId="191" formatCode="_ * #,##0_ ;_ * \-#,##0_ ;_ * &quot;-&quot;_ ;_ @_ "/>
    <numFmt numFmtId="192" formatCode="0.00000000"/>
    <numFmt numFmtId="193" formatCode="_ * #,##0.00_ ;_ * &quot;₩&quot;&quot;₩&quot;&quot;₩&quot;&quot;₩&quot;&quot;₩&quot;&quot;₩&quot;&quot;₩&quot;\-#,##0.00_ ;_ * &quot;-&quot;??_ ;_ @_ "/>
    <numFmt numFmtId="194" formatCode="&quot;₩&quot;#,##0;[Red]&quot;₩&quot;&quot;₩&quot;&quot;₩&quot;&quot;₩&quot;&quot;₩&quot;&quot;₩&quot;&quot;₩&quot;&quot;₩&quot;\-#,##0"/>
    <numFmt numFmtId="195" formatCode="_-* #,##0.00_-;&quot;₩&quot;&quot;₩&quot;&quot;₩&quot;\-* #,##0.00_-;_-* &quot;-&quot;??_-;_-@_-"/>
    <numFmt numFmtId="196" formatCode="#.00"/>
    <numFmt numFmtId="197" formatCode="#."/>
    <numFmt numFmtId="198" formatCode="_-* #,##0.0_-;&quot;₩&quot;\!\-* #,##0.0_-;_-* &quot;-&quot;_-;_-@_-"/>
    <numFmt numFmtId="199" formatCode="#,##0,"/>
    <numFmt numFmtId="200" formatCode="#,##0.00_);[Red]\(#,##0.00\)"/>
    <numFmt numFmtId="201" formatCode="&quot;$&quot;#,##0.00_);\(&quot;$&quot;#,##0.00\)"/>
    <numFmt numFmtId="202" formatCode="_ &quot;₩&quot;* #,##0_ ;_ &quot;₩&quot;* \-#,##0_ ;_ &quot;₩&quot;* &quot;-&quot;_ ;_ @_ "/>
    <numFmt numFmtId="203" formatCode="_(&quot;$&quot;* #,##0_);_(&quot;$&quot;* \(#,##0\);_(&quot;$&quot;* &quot;-&quot;_);_(@_)"/>
    <numFmt numFmtId="204" formatCode="&quot;$&quot;#,##0_);[Red]\(&quot;$&quot;#,##0\)"/>
    <numFmt numFmtId="205" formatCode="d\.mmm"/>
    <numFmt numFmtId="206" formatCode="_ &quot;₩&quot;* #,##0.00_ ;_ &quot;₩&quot;* \-#,##0.00_ ;_ &quot;₩&quot;* &quot;-&quot;??_ ;_ @_ "/>
    <numFmt numFmtId="207" formatCode="_(&quot;$&quot;* #,##0.00_);_(&quot;$&quot;* \(#,##0.00\);_(&quot;$&quot;* &quot;-&quot;??_);_(@_)"/>
    <numFmt numFmtId="208" formatCode="&quot;$&quot;#,##0.00_);[Red]\(&quot;$&quot;#,##0.00\)"/>
    <numFmt numFmtId="209" formatCode="&quot;$&quot;#,##0_);\(&quot;$&quot;#,##0\)"/>
    <numFmt numFmtId="210" formatCode="%#.00"/>
    <numFmt numFmtId="211" formatCode="_ * #,##0.00_ ;_ * \-#,##0.00_ ;_ * &quot;-&quot;??_ ;_ @_ "/>
    <numFmt numFmtId="212" formatCode="#,##0."/>
    <numFmt numFmtId="213" formatCode="General_)"/>
    <numFmt numFmtId="214" formatCode="_ * #,##0.00_)&quot;£&quot;_ ;_ * \(#,##0.00\)&quot;£&quot;_ ;_ * &quot;-&quot;??_)&quot;£&quot;_ ;_ @_ "/>
    <numFmt numFmtId="215" formatCode="###0.0_);\(###0.0\)"/>
    <numFmt numFmtId="216" formatCode="_ * #,##0.00_)_£_ ;_ * \(#,##0.00\)_£_ ;_ * &quot;-&quot;??_)_£_ ;_ @_ "/>
    <numFmt numFmtId="217" formatCode="&quot;₩&quot;#,##0;&quot;₩&quot;&quot;₩&quot;&quot;₩&quot;&quot;₩&quot;&quot;₩&quot;&quot;₩&quot;&quot;₩&quot;&quot;₩&quot;&quot;₩&quot;&quot;₩&quot;\-&quot;₩&quot;#,##0"/>
    <numFmt numFmtId="218" formatCode="#.##"/>
    <numFmt numFmtId="219" formatCode="\5\x0.0%"/>
    <numFmt numFmtId="220" formatCode="0,###,###"/>
    <numFmt numFmtId="221" formatCode="0.000%"/>
    <numFmt numFmtId="222" formatCode="&quot;₩&quot;#,##0.00;&quot;₩&quot;&quot;₩&quot;&quot;₩&quot;&quot;₩&quot;&quot;₩&quot;&quot;₩&quot;&quot;₩&quot;&quot;₩&quot;\-#,##0.00"/>
    <numFmt numFmtId="223" formatCode="0.##"/>
    <numFmt numFmtId="224" formatCode="\5\x00%"/>
    <numFmt numFmtId="225" formatCode="\(\5\)*0.0%"/>
    <numFmt numFmtId="226" formatCode="\$#.00"/>
    <numFmt numFmtId="227" formatCode="\$#."/>
    <numFmt numFmtId="228" formatCode="_-[$€-2]* #,##0.00_-;\-[$€-2]* #,##0.00_-;_-[$€-2]* &quot;-&quot;??_-"/>
    <numFmt numFmtId="229" formatCode="###"/>
    <numFmt numFmtId="230" formatCode="\(\5\)\x0.0%"/>
    <numFmt numFmtId="231" formatCode="0,###,000"/>
    <numFmt numFmtId="232" formatCode="_-* #,##0\ _F_-;\-* #,##0\ _F_-;_-* &quot;-&quot;\ _F_-;_-@_-"/>
    <numFmt numFmtId="233" formatCode="#,##0\ &quot;F&quot;;[Red]\-#,##0\ &quot;F&quot;"/>
    <numFmt numFmtId="234" formatCode="0.0_)"/>
    <numFmt numFmtId="235" formatCode="#,##0.00\ &quot;F&quot;;\-#,##0.00\ &quot;F&quot;"/>
    <numFmt numFmtId="236" formatCode="#,##0\ &quot;DM&quot;;[Red]\-#,##0\ &quot;DM&quot;"/>
    <numFmt numFmtId="237" formatCode="#,##0.00\ &quot;DM&quot;;[Red]\-#,##0.00\ &quot;DM&quot;"/>
    <numFmt numFmtId="238" formatCode="0.00\ \ "/>
    <numFmt numFmtId="239" formatCode="#,##0.00;[Red]&quot;-&quot;#,##0.00"/>
    <numFmt numFmtId="240" formatCode="_ * #,##0.0000000000_ ;_ * \-#,##0.0000000000_ ;_ * &quot;-&quot;_ ;_ @_ "/>
    <numFmt numFmtId="241" formatCode="#,##0&quot;?_);\(#,##0&quot;&quot;?&quot;\)"/>
    <numFmt numFmtId="242" formatCode="#,##0.0&quot; ㎡&quot;"/>
    <numFmt numFmtId="243" formatCode="_ * #,##0.00_)\ _$_ ;_ * \(#,##0.00\)\ _$_ ;_ * &quot;-&quot;??_)\ _$_ ;_ @_ "/>
    <numFmt numFmtId="244" formatCode="#,##0.00&quot;?_);[Red]\(#,##0.00&quot;&quot;?&quot;\)"/>
    <numFmt numFmtId="245" formatCode="#,##0&quot;칸&quot;"/>
    <numFmt numFmtId="246" formatCode="_ * #,##0_ \ \ \ \ ;_ * \-#,##0_ ;_ * &quot;-&quot;_ ;_ @_ "/>
    <numFmt numFmtId="247" formatCode="_ * #,##0_ ;_ * &quot;₩&quot;\!\-#,##0_ ;_ * &quot;-&quot;_ ;_ @_ "/>
    <numFmt numFmtId="248" formatCode="#,##0.0&quot; ㎥&quot;"/>
    <numFmt numFmtId="249" formatCode="#,##0;[Red]&quot;-&quot;#,##0"/>
    <numFmt numFmtId="250" formatCode="_ * #,##0.0000_ ;_ * \-#,##0.0000_ ;_ * &quot;-&quot;_ ;_ @_ "/>
    <numFmt numFmtId="251" formatCode="_-&quot;₩&quot;* #,##0.00_-;\!\-&quot;₩&quot;* #,##0.00_-;_-&quot;₩&quot;* &quot;-&quot;??_-;_-@_-"/>
    <numFmt numFmtId="252" formatCode="0.00000"/>
    <numFmt numFmtId="253" formatCode="\!\$#,##0_);[Red]\!\(\!\$#,##0\!\)"/>
    <numFmt numFmtId="254" formatCode="\!\$#,##0.00_);\!\(\!\$#,##0.00\!\)"/>
    <numFmt numFmtId="255" formatCode="\!\$#,##0_);\!\(\!\$#,##0\!\)"/>
    <numFmt numFmtId="256" formatCode="_-* #,##0.00_-;\!\-* #,##0.00_-;_-* &quot;-&quot;??_-;_-@_-"/>
    <numFmt numFmtId="257" formatCode="#,##0_);[Red]&quot;₩&quot;\!\-#,##0"/>
    <numFmt numFmtId="258" formatCode="#,##0.000000"/>
    <numFmt numFmtId="259" formatCode="0\ "/>
    <numFmt numFmtId="266" formatCode="mm&quot;월&quot;\ dd&quot;일&quot;"/>
    <numFmt numFmtId="268" formatCode="0_);[Red]\(0\)"/>
  </numFmts>
  <fonts count="13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4"/>
      <name val="돋움"/>
      <family val="3"/>
      <charset val="129"/>
    </font>
    <font>
      <b/>
      <sz val="50"/>
      <name val="HY울릉도L"/>
      <family val="1"/>
      <charset val="129"/>
    </font>
    <font>
      <sz val="50"/>
      <name val="HY울릉도L"/>
      <family val="1"/>
      <charset val="129"/>
    </font>
    <font>
      <sz val="11"/>
      <name val="굴림체"/>
      <family val="3"/>
      <charset val="129"/>
    </font>
    <font>
      <b/>
      <u/>
      <sz val="18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0"/>
      <color indexed="12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9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0"/>
      <name val="Helv"/>
      <family val="2"/>
    </font>
    <font>
      <sz val="9"/>
      <name val="돋움"/>
      <family val="3"/>
      <charset val="129"/>
    </font>
    <font>
      <sz val="12"/>
      <name val="굴림체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b/>
      <sz val="10"/>
      <color indexed="8"/>
      <name val="한양신명조"/>
      <family val="1"/>
      <charset val="129"/>
    </font>
    <font>
      <b/>
      <sz val="10"/>
      <color indexed="10"/>
      <name val="한양신명조"/>
      <family val="3"/>
      <charset val="129"/>
    </font>
    <font>
      <sz val="16"/>
      <name val="나눔바른고딕"/>
      <family val="3"/>
      <charset val="129"/>
    </font>
    <font>
      <sz val="9"/>
      <name val="나눔바른고딕"/>
      <family val="3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3"/>
      <name val="돋움체"/>
      <family val="3"/>
      <charset val="129"/>
    </font>
    <font>
      <sz val="12"/>
      <name val="견명조"/>
      <family val="1"/>
      <charset val="129"/>
    </font>
    <font>
      <sz val="12"/>
      <name val="¹UAAA¼"/>
      <family val="1"/>
    </font>
    <font>
      <sz val="12"/>
      <name val="Arial"/>
      <family val="2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10"/>
      <name val="Geneva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2"/>
      <name val="μ¸¿oA¼"/>
      <family val="3"/>
      <charset val="129"/>
    </font>
    <font>
      <sz val="12"/>
      <name val="±¼¸²A¼"/>
      <family val="3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1"/>
      <name val="굴림"/>
      <family val="3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11"/>
      <name val="명조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0"/>
      <name val="명조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0"/>
      <name val="돋움체"/>
      <family val="3"/>
      <charset val="129"/>
    </font>
    <font>
      <sz val="11"/>
      <name val="뼻뮝"/>
      <family val="1"/>
      <charset val="129"/>
    </font>
    <font>
      <sz val="11"/>
      <name val="돋움체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0"/>
      <color indexed="8"/>
      <name val="돋움체"/>
      <family val="3"/>
      <charset val="129"/>
    </font>
    <font>
      <sz val="10"/>
      <name val="한양신명조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8.25"/>
      <color indexed="72"/>
      <name val="MS Sans Serif"/>
      <family val="2"/>
    </font>
    <font>
      <sz val="7.5"/>
      <name val="나눔바른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70C0"/>
      <name val="굴림체"/>
      <family val="3"/>
      <charset val="129"/>
    </font>
    <font>
      <sz val="8"/>
      <color rgb="FF0070C0"/>
      <name val="굴림체"/>
      <family val="3"/>
      <charset val="129"/>
    </font>
    <font>
      <b/>
      <sz val="9"/>
      <color rgb="FF0070C0"/>
      <name val="굴림체"/>
      <family val="3"/>
      <charset val="129"/>
    </font>
    <font>
      <sz val="9"/>
      <color rgb="FFFF0000"/>
      <name val="굴림체"/>
      <family val="3"/>
      <charset val="129"/>
    </font>
    <font>
      <sz val="10"/>
      <color rgb="FF000000"/>
      <name val="한양신명조"/>
      <family val="1"/>
      <charset val="129"/>
    </font>
    <font>
      <b/>
      <sz val="10"/>
      <color rgb="FF0000FF"/>
      <name val="한양신명조"/>
      <family val="1"/>
      <charset val="129"/>
    </font>
    <font>
      <b/>
      <sz val="10"/>
      <color rgb="FFFF0000"/>
      <name val="한양신명조"/>
      <family val="1"/>
      <charset val="129"/>
    </font>
    <font>
      <sz val="8"/>
      <color rgb="FFFF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045">
    <xf numFmtId="228" fontId="0" fillId="0" borderId="0">
      <alignment vertical="center"/>
    </xf>
    <xf numFmtId="228" fontId="33" fillId="0" borderId="0"/>
    <xf numFmtId="228" fontId="34" fillId="0" borderId="1">
      <alignment horizontal="center"/>
    </xf>
    <xf numFmtId="228" fontId="35" fillId="0" borderId="0">
      <alignment vertical="center"/>
    </xf>
    <xf numFmtId="228" fontId="33" fillId="0" borderId="2">
      <alignment horizontal="centerContinuous" vertical="center"/>
    </xf>
    <xf numFmtId="3" fontId="28" fillId="0" borderId="0">
      <alignment vertical="center"/>
    </xf>
    <xf numFmtId="179" fontId="28" fillId="0" borderId="0">
      <alignment vertical="center"/>
    </xf>
    <xf numFmtId="4" fontId="28" fillId="0" borderId="0">
      <alignment vertical="center"/>
    </xf>
    <xf numFmtId="190" fontId="28" fillId="0" borderId="0">
      <alignment vertical="center"/>
    </xf>
    <xf numFmtId="191" fontId="36" fillId="0" borderId="0" applyFont="0" applyFill="0" applyBorder="0" applyAlignment="0" applyProtection="0"/>
    <xf numFmtId="228" fontId="22" fillId="0" borderId="0">
      <alignment vertical="center"/>
    </xf>
    <xf numFmtId="228" fontId="37" fillId="0" borderId="0">
      <alignment vertical="center"/>
    </xf>
    <xf numFmtId="228" fontId="22" fillId="0" borderId="0">
      <alignment vertical="center"/>
    </xf>
    <xf numFmtId="192" fontId="38" fillId="0" borderId="0" applyNumberFormat="0">
      <alignment horizontal="center" vertical="center"/>
      <protection locked="0" hidden="1"/>
    </xf>
    <xf numFmtId="228" fontId="28" fillId="0" borderId="0"/>
    <xf numFmtId="228" fontId="28" fillId="0" borderId="0"/>
    <xf numFmtId="228" fontId="27" fillId="0" borderId="0" applyFont="0" applyFill="0" applyBorder="0" applyAlignment="0" applyProtection="0"/>
    <xf numFmtId="228" fontId="27" fillId="0" borderId="0"/>
    <xf numFmtId="228" fontId="27" fillId="0" borderId="0"/>
    <xf numFmtId="228" fontId="9" fillId="0" borderId="0"/>
    <xf numFmtId="228" fontId="20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0" fillId="0" borderId="0"/>
    <xf numFmtId="228" fontId="34" fillId="0" borderId="0"/>
    <xf numFmtId="228" fontId="34" fillId="0" borderId="0"/>
    <xf numFmtId="228" fontId="34" fillId="0" borderId="0"/>
    <xf numFmtId="228" fontId="34" fillId="0" borderId="0"/>
    <xf numFmtId="228" fontId="9" fillId="0" borderId="0"/>
    <xf numFmtId="228" fontId="34" fillId="0" borderId="0"/>
    <xf numFmtId="228" fontId="34" fillId="0" borderId="0"/>
    <xf numFmtId="228" fontId="16" fillId="0" borderId="0"/>
    <xf numFmtId="228" fontId="27" fillId="0" borderId="0"/>
    <xf numFmtId="228" fontId="27" fillId="0" borderId="0"/>
    <xf numFmtId="228" fontId="27" fillId="0" borderId="0"/>
    <xf numFmtId="228" fontId="27" fillId="0" borderId="0"/>
    <xf numFmtId="228" fontId="34" fillId="0" borderId="0"/>
    <xf numFmtId="228" fontId="16" fillId="0" borderId="0"/>
    <xf numFmtId="228" fontId="16" fillId="0" borderId="0"/>
    <xf numFmtId="228" fontId="9" fillId="0" borderId="0"/>
    <xf numFmtId="228" fontId="9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9" fillId="0" borderId="0"/>
    <xf numFmtId="228" fontId="9" fillId="0" borderId="0"/>
    <xf numFmtId="228" fontId="27" fillId="0" borderId="0"/>
    <xf numFmtId="228" fontId="9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9" fillId="0" borderId="0"/>
    <xf numFmtId="228" fontId="9" fillId="0" borderId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7" fillId="0" borderId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191" fontId="28" fillId="0" borderId="0" applyFont="0" applyFill="0" applyBorder="0" applyAlignment="0" applyProtection="0"/>
    <xf numFmtId="228" fontId="9" fillId="0" borderId="0"/>
    <xf numFmtId="228" fontId="20" fillId="0" borderId="0"/>
    <xf numFmtId="228" fontId="27" fillId="0" borderId="0"/>
    <xf numFmtId="228" fontId="9" fillId="0" borderId="0" applyFont="0" applyFill="0" applyBorder="0" applyAlignment="0" applyProtection="0"/>
    <xf numFmtId="228" fontId="27" fillId="0" borderId="0"/>
    <xf numFmtId="191" fontId="28" fillId="0" borderId="0" applyFont="0" applyFill="0" applyBorder="0" applyAlignment="0" applyProtection="0"/>
    <xf numFmtId="228" fontId="27" fillId="0" borderId="0"/>
    <xf numFmtId="228" fontId="27" fillId="0" borderId="0"/>
    <xf numFmtId="228" fontId="9" fillId="0" borderId="0"/>
    <xf numFmtId="228" fontId="27" fillId="0" borderId="0"/>
    <xf numFmtId="228" fontId="9" fillId="0" borderId="0"/>
    <xf numFmtId="228" fontId="27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/>
    <xf numFmtId="191" fontId="28" fillId="0" borderId="0" applyFont="0" applyFill="0" applyBorder="0" applyAlignment="0" applyProtection="0"/>
    <xf numFmtId="228" fontId="9" fillId="0" borderId="0"/>
    <xf numFmtId="228" fontId="9" fillId="0" borderId="0"/>
    <xf numFmtId="228" fontId="20" fillId="0" borderId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27" fillId="0" borderId="0"/>
    <xf numFmtId="228" fontId="27" fillId="0" borderId="0"/>
    <xf numFmtId="228" fontId="27" fillId="0" borderId="0"/>
    <xf numFmtId="228" fontId="27" fillId="0" borderId="0"/>
    <xf numFmtId="228" fontId="27" fillId="0" borderId="0"/>
    <xf numFmtId="228" fontId="27" fillId="0" borderId="0"/>
    <xf numFmtId="228" fontId="27" fillId="0" borderId="0"/>
    <xf numFmtId="191" fontId="28" fillId="0" borderId="0" applyFont="0" applyFill="0" applyBorder="0" applyAlignment="0" applyProtection="0"/>
    <xf numFmtId="228" fontId="34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28" fillId="0" borderId="0"/>
    <xf numFmtId="228" fontId="34" fillId="0" borderId="0"/>
    <xf numFmtId="191" fontId="28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/>
    <xf numFmtId="228" fontId="34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34" fillId="0" borderId="0"/>
    <xf numFmtId="191" fontId="28" fillId="0" borderId="0" applyFont="0" applyFill="0" applyBorder="0" applyAlignment="0" applyProtection="0"/>
    <xf numFmtId="228" fontId="9" fillId="0" borderId="0"/>
    <xf numFmtId="191" fontId="28" fillId="0" borderId="0" applyFont="0" applyFill="0" applyBorder="0" applyAlignment="0" applyProtection="0"/>
    <xf numFmtId="228" fontId="16" fillId="0" borderId="0"/>
    <xf numFmtId="228" fontId="9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7" fillId="0" borderId="0"/>
    <xf numFmtId="228" fontId="27" fillId="0" borderId="0"/>
    <xf numFmtId="228" fontId="16" fillId="0" borderId="0"/>
    <xf numFmtId="228" fontId="16" fillId="0" borderId="0"/>
    <xf numFmtId="228" fontId="34" fillId="0" borderId="0"/>
    <xf numFmtId="228" fontId="9" fillId="0" borderId="0"/>
    <xf numFmtId="228" fontId="9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27" fillId="0" borderId="0"/>
    <xf numFmtId="228" fontId="34" fillId="0" borderId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34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7" fillId="0" borderId="0"/>
    <xf numFmtId="228" fontId="27" fillId="0" borderId="0"/>
    <xf numFmtId="228" fontId="27" fillId="0" borderId="0"/>
    <xf numFmtId="228" fontId="27" fillId="0" borderId="0"/>
    <xf numFmtId="193" fontId="28" fillId="0" borderId="0" applyFont="0" applyFill="0" applyBorder="0" applyAlignment="0" applyProtection="0"/>
    <xf numFmtId="194" fontId="27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27" fillId="0" borderId="0"/>
    <xf numFmtId="191" fontId="28" fillId="0" borderId="0" applyFont="0" applyFill="0" applyBorder="0" applyAlignment="0" applyProtection="0"/>
    <xf numFmtId="228" fontId="27" fillId="0" borderId="0"/>
    <xf numFmtId="228" fontId="20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27" fillId="0" borderId="0"/>
    <xf numFmtId="228" fontId="9" fillId="0" borderId="0" applyFont="0" applyFill="0" applyBorder="0" applyAlignment="0" applyProtection="0"/>
    <xf numFmtId="228" fontId="20" fillId="0" borderId="0"/>
    <xf numFmtId="228" fontId="20" fillId="0" borderId="0"/>
    <xf numFmtId="228" fontId="20" fillId="0" borderId="0"/>
    <xf numFmtId="228" fontId="9" fillId="0" borderId="0" applyFont="0" applyFill="0" applyBorder="0" applyAlignment="0" applyProtection="0"/>
    <xf numFmtId="228" fontId="34" fillId="0" borderId="0"/>
    <xf numFmtId="228" fontId="28" fillId="0" borderId="0"/>
    <xf numFmtId="228" fontId="9" fillId="0" borderId="0"/>
    <xf numFmtId="228" fontId="9" fillId="0" borderId="0"/>
    <xf numFmtId="228" fontId="9" fillId="0" borderId="0"/>
    <xf numFmtId="228" fontId="16" fillId="0" borderId="0"/>
    <xf numFmtId="228" fontId="16" fillId="0" borderId="0"/>
    <xf numFmtId="228" fontId="9" fillId="0" borderId="0"/>
    <xf numFmtId="191" fontId="28" fillId="0" borderId="0" applyFont="0" applyFill="0" applyBorder="0" applyAlignment="0" applyProtection="0"/>
    <xf numFmtId="228" fontId="34" fillId="0" borderId="0"/>
    <xf numFmtId="228" fontId="27" fillId="0" borderId="0"/>
    <xf numFmtId="228" fontId="34" fillId="0" borderId="0"/>
    <xf numFmtId="228" fontId="20" fillId="0" borderId="0"/>
    <xf numFmtId="228" fontId="20" fillId="0" borderId="0"/>
    <xf numFmtId="228" fontId="27" fillId="0" borderId="0"/>
    <xf numFmtId="228" fontId="9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7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7" fillId="0" borderId="0"/>
    <xf numFmtId="228" fontId="34" fillId="0" borderId="0"/>
    <xf numFmtId="228" fontId="27" fillId="0" borderId="0"/>
    <xf numFmtId="228" fontId="34" fillId="0" borderId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228" fontId="9" fillId="0" borderId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28" fillId="0" borderId="0"/>
    <xf numFmtId="228" fontId="9" fillId="0" borderId="0" applyFont="0" applyFill="0" applyBorder="0" applyAlignment="0" applyProtection="0"/>
    <xf numFmtId="228" fontId="9" fillId="0" borderId="0"/>
    <xf numFmtId="228" fontId="9" fillId="0" borderId="0"/>
    <xf numFmtId="228" fontId="27" fillId="0" borderId="0"/>
    <xf numFmtId="228" fontId="34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34" fillId="0" borderId="0"/>
    <xf numFmtId="228" fontId="34" fillId="0" borderId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27" fillId="0" borderId="0"/>
    <xf numFmtId="228" fontId="27" fillId="0" borderId="0"/>
    <xf numFmtId="228" fontId="27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7" fillId="0" borderId="0"/>
    <xf numFmtId="228" fontId="27" fillId="0" borderId="0"/>
    <xf numFmtId="228" fontId="27" fillId="0" borderId="0"/>
    <xf numFmtId="228" fontId="27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27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27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34" fillId="0" borderId="0"/>
    <xf numFmtId="228" fontId="9" fillId="0" borderId="0"/>
    <xf numFmtId="228" fontId="27" fillId="0" borderId="0"/>
    <xf numFmtId="228" fontId="34" fillId="0" borderId="0"/>
    <xf numFmtId="228" fontId="9" fillId="0" borderId="0"/>
    <xf numFmtId="228" fontId="16" fillId="0" borderId="0"/>
    <xf numFmtId="228" fontId="34" fillId="0" borderId="0"/>
    <xf numFmtId="228" fontId="9" fillId="0" borderId="0"/>
    <xf numFmtId="228" fontId="9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9" fillId="0" borderId="0"/>
    <xf numFmtId="228" fontId="27" fillId="0" borderId="0"/>
    <xf numFmtId="228" fontId="27" fillId="0" borderId="0"/>
    <xf numFmtId="191" fontId="28" fillId="0" borderId="0" applyFont="0" applyFill="0" applyBorder="0" applyAlignment="0" applyProtection="0"/>
    <xf numFmtId="228" fontId="9" fillId="0" borderId="0"/>
    <xf numFmtId="228" fontId="16" fillId="0" borderId="0"/>
    <xf numFmtId="191" fontId="28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9" fillId="0" borderId="0" applyFont="0" applyFill="0" applyBorder="0" applyAlignment="0" applyProtection="0"/>
    <xf numFmtId="228" fontId="27" fillId="0" borderId="0"/>
    <xf numFmtId="228" fontId="9" fillId="0" borderId="0"/>
    <xf numFmtId="228" fontId="27" fillId="0" borderId="0"/>
    <xf numFmtId="228" fontId="9" fillId="0" borderId="0"/>
    <xf numFmtId="228" fontId="34" fillId="0" borderId="0"/>
    <xf numFmtId="228" fontId="27" fillId="0" borderId="0"/>
    <xf numFmtId="228" fontId="27" fillId="0" borderId="0"/>
    <xf numFmtId="228" fontId="27" fillId="0" borderId="0"/>
    <xf numFmtId="228" fontId="27" fillId="0" borderId="0"/>
    <xf numFmtId="228" fontId="34" fillId="0" borderId="0"/>
    <xf numFmtId="228" fontId="16" fillId="0" borderId="0"/>
    <xf numFmtId="228" fontId="16" fillId="0" borderId="0"/>
    <xf numFmtId="228" fontId="9" fillId="0" borderId="0"/>
    <xf numFmtId="228" fontId="27" fillId="0" borderId="0"/>
    <xf numFmtId="228" fontId="34" fillId="0" borderId="0"/>
    <xf numFmtId="228" fontId="27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9" fillId="0" borderId="0"/>
    <xf numFmtId="228" fontId="27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34" fillId="0" borderId="0"/>
    <xf numFmtId="228" fontId="27" fillId="0" borderId="0"/>
    <xf numFmtId="228" fontId="39" fillId="0" borderId="0">
      <protection locked="0"/>
    </xf>
    <xf numFmtId="228" fontId="27" fillId="0" borderId="0" applyFont="0" applyFill="0" applyBorder="0" applyAlignment="0" applyProtection="0"/>
    <xf numFmtId="228" fontId="27" fillId="0" borderId="0" applyFont="0" applyFill="0" applyBorder="0" applyAlignment="0" applyProtection="0"/>
    <xf numFmtId="228" fontId="40" fillId="0" borderId="0"/>
    <xf numFmtId="228" fontId="22" fillId="0" borderId="0">
      <alignment vertical="center"/>
    </xf>
    <xf numFmtId="228" fontId="22" fillId="0" borderId="0">
      <alignment vertical="center"/>
    </xf>
    <xf numFmtId="196" fontId="39" fillId="0" borderId="0">
      <protection locked="0"/>
    </xf>
    <xf numFmtId="228" fontId="39" fillId="0" borderId="0">
      <protection locked="0"/>
    </xf>
    <xf numFmtId="228" fontId="39" fillId="0" borderId="0">
      <protection locked="0"/>
    </xf>
    <xf numFmtId="197" fontId="39" fillId="0" borderId="0">
      <protection locked="0"/>
    </xf>
    <xf numFmtId="191" fontId="41" fillId="0" borderId="0" applyFont="0" applyFill="0" applyBorder="0" applyAlignment="0" applyProtection="0"/>
    <xf numFmtId="9" fontId="33" fillId="0" borderId="0">
      <alignment vertical="center"/>
    </xf>
    <xf numFmtId="228" fontId="33" fillId="0" borderId="0">
      <alignment vertical="center"/>
    </xf>
    <xf numFmtId="10" fontId="33" fillId="0" borderId="0">
      <alignment vertical="center"/>
    </xf>
    <xf numFmtId="228" fontId="33" fillId="0" borderId="0">
      <alignment vertical="center"/>
    </xf>
    <xf numFmtId="198" fontId="16" fillId="0" borderId="0">
      <alignment vertical="center"/>
    </xf>
    <xf numFmtId="228" fontId="27" fillId="0" borderId="0"/>
    <xf numFmtId="228" fontId="22" fillId="0" borderId="0"/>
    <xf numFmtId="228" fontId="22" fillId="0" borderId="0"/>
    <xf numFmtId="228" fontId="22" fillId="0" borderId="0"/>
    <xf numFmtId="228" fontId="22" fillId="0" borderId="0"/>
    <xf numFmtId="228" fontId="22" fillId="0" borderId="0"/>
    <xf numFmtId="228" fontId="22" fillId="0" borderId="0"/>
    <xf numFmtId="228" fontId="22" fillId="0" borderId="0"/>
    <xf numFmtId="41" fontId="28" fillId="0" borderId="0">
      <alignment horizontal="center" vertical="center"/>
    </xf>
    <xf numFmtId="41" fontId="28" fillId="0" borderId="0">
      <alignment horizontal="center" vertical="center"/>
    </xf>
    <xf numFmtId="228" fontId="6" fillId="0" borderId="0">
      <alignment horizontal="center" vertical="center"/>
    </xf>
    <xf numFmtId="228" fontId="6" fillId="0" borderId="0">
      <alignment horizontal="center" vertical="center"/>
    </xf>
    <xf numFmtId="228" fontId="22" fillId="0" borderId="0"/>
    <xf numFmtId="228" fontId="22" fillId="0" borderId="0"/>
    <xf numFmtId="228" fontId="22" fillId="0" borderId="0"/>
    <xf numFmtId="228" fontId="22" fillId="0" borderId="0"/>
    <xf numFmtId="228" fontId="22" fillId="0" borderId="0"/>
    <xf numFmtId="41" fontId="28" fillId="0" borderId="0">
      <alignment horizontal="center" vertical="center"/>
    </xf>
    <xf numFmtId="185" fontId="28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41" fontId="28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85" fontId="28" fillId="0" borderId="0">
      <alignment horizontal="center" vertical="center"/>
    </xf>
    <xf numFmtId="185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41" fontId="28" fillId="0" borderId="0">
      <alignment horizontal="center" vertical="center"/>
    </xf>
    <xf numFmtId="186" fontId="42" fillId="0" borderId="0">
      <alignment horizontal="center" vertical="center"/>
    </xf>
    <xf numFmtId="228" fontId="42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199" fontId="16" fillId="0" borderId="0">
      <alignment horizontal="center" vertical="center"/>
    </xf>
    <xf numFmtId="228" fontId="28" fillId="0" borderId="0">
      <alignment horizontal="center" vertical="center"/>
    </xf>
    <xf numFmtId="228" fontId="22" fillId="0" borderId="0"/>
    <xf numFmtId="228" fontId="6" fillId="0" borderId="0">
      <alignment horizontal="center" vertical="center"/>
    </xf>
    <xf numFmtId="228" fontId="22" fillId="0" borderId="0"/>
    <xf numFmtId="228" fontId="22" fillId="0" borderId="0"/>
    <xf numFmtId="228" fontId="22" fillId="0" borderId="0"/>
    <xf numFmtId="228" fontId="22" fillId="0" borderId="0"/>
    <xf numFmtId="228" fontId="6" fillId="0" borderId="0">
      <alignment horizontal="center" vertical="center"/>
    </xf>
    <xf numFmtId="228" fontId="22" fillId="0" borderId="0"/>
    <xf numFmtId="228" fontId="22" fillId="0" borderId="0"/>
    <xf numFmtId="228" fontId="27" fillId="0" borderId="0" applyNumberFormat="0" applyFill="0" applyBorder="0" applyAlignment="0" applyProtection="0"/>
    <xf numFmtId="200" fontId="28" fillId="0" borderId="0">
      <protection locked="0"/>
    </xf>
    <xf numFmtId="10" fontId="43" fillId="0" borderId="0" applyFont="0" applyFill="0" applyBorder="0" applyAlignment="0" applyProtection="0"/>
    <xf numFmtId="228" fontId="28" fillId="0" borderId="3">
      <alignment horizontal="center"/>
    </xf>
    <xf numFmtId="228" fontId="39" fillId="0" borderId="0">
      <protection locked="0"/>
    </xf>
    <xf numFmtId="9" fontId="28" fillId="0" borderId="0">
      <protection locked="0"/>
    </xf>
    <xf numFmtId="200" fontId="28" fillId="0" borderId="0">
      <protection locked="0"/>
    </xf>
    <xf numFmtId="228" fontId="44" fillId="0" borderId="0"/>
    <xf numFmtId="228" fontId="28" fillId="0" borderId="0" applyFont="0" applyFill="0" applyBorder="0" applyAlignment="0" applyProtection="0"/>
    <xf numFmtId="228" fontId="16" fillId="0" borderId="0" applyFont="0" applyFill="0" applyBorder="0" applyAlignment="0" applyProtection="0"/>
    <xf numFmtId="228" fontId="16" fillId="0" borderId="0" applyFont="0" applyFill="0" applyBorder="0" applyAlignment="0" applyProtection="0"/>
    <xf numFmtId="228" fontId="45" fillId="0" borderId="0" applyFont="0" applyFill="0" applyBorder="0" applyAlignment="0" applyProtection="0"/>
    <xf numFmtId="228" fontId="46" fillId="0" borderId="0" applyFont="0" applyFill="0" applyBorder="0" applyAlignment="0" applyProtection="0"/>
    <xf numFmtId="228" fontId="47" fillId="0" borderId="0" applyFont="0" applyFill="0" applyBorder="0" applyAlignment="0" applyProtection="0"/>
    <xf numFmtId="228" fontId="46" fillId="0" borderId="0" applyFont="0" applyFill="0" applyBorder="0" applyAlignment="0" applyProtection="0"/>
    <xf numFmtId="228" fontId="27" fillId="0" borderId="0" applyFont="0" applyFill="0" applyBorder="0" applyAlignment="0" applyProtection="0"/>
    <xf numFmtId="228" fontId="46" fillId="0" borderId="0" applyFont="0" applyFill="0" applyBorder="0" applyAlignment="0" applyProtection="0"/>
    <xf numFmtId="41" fontId="48" fillId="0" borderId="0" applyFont="0" applyFill="0" applyBorder="0" applyAlignment="0" applyProtection="0"/>
    <xf numFmtId="228" fontId="47" fillId="0" borderId="0" applyFont="0" applyFill="0" applyBorder="0" applyAlignment="0" applyProtection="0"/>
    <xf numFmtId="228" fontId="46" fillId="0" borderId="0" applyFont="0" applyFill="0" applyBorder="0" applyAlignment="0" applyProtection="0"/>
    <xf numFmtId="228" fontId="47" fillId="0" borderId="0" applyFont="0" applyFill="0" applyBorder="0" applyAlignment="0" applyProtection="0"/>
    <xf numFmtId="228" fontId="49" fillId="0" borderId="0" applyFont="0" applyFill="0" applyBorder="0" applyAlignment="0" applyProtection="0"/>
    <xf numFmtId="228" fontId="27" fillId="0" borderId="0" applyFont="0" applyFill="0" applyBorder="0" applyAlignment="0" applyProtection="0"/>
    <xf numFmtId="228" fontId="46" fillId="0" borderId="0" applyFont="0" applyFill="0" applyBorder="0" applyAlignment="0" applyProtection="0"/>
    <xf numFmtId="43" fontId="48" fillId="0" borderId="0" applyFont="0" applyFill="0" applyBorder="0" applyAlignment="0" applyProtection="0"/>
    <xf numFmtId="228" fontId="6" fillId="0" borderId="4" applyProtection="0">
      <alignment horizontal="left" vertical="center" wrapText="1"/>
    </xf>
    <xf numFmtId="228" fontId="28" fillId="0" borderId="0" applyFont="0" applyFill="0" applyBorder="0" applyAlignment="0" applyProtection="0"/>
    <xf numFmtId="200" fontId="28" fillId="0" borderId="0">
      <protection locked="0"/>
    </xf>
    <xf numFmtId="201" fontId="22" fillId="2" borderId="5">
      <alignment horizontal="center" vertical="center"/>
    </xf>
    <xf numFmtId="200" fontId="28" fillId="0" borderId="0">
      <protection locked="0"/>
    </xf>
    <xf numFmtId="200" fontId="28" fillId="0" borderId="0">
      <protection locked="0"/>
    </xf>
    <xf numFmtId="228" fontId="50" fillId="0" borderId="0" applyFont="0" applyFill="0" applyBorder="0" applyAlignment="0" applyProtection="0"/>
    <xf numFmtId="202" fontId="51" fillId="0" borderId="0" applyFont="0" applyFill="0" applyBorder="0" applyAlignment="0" applyProtection="0"/>
    <xf numFmtId="228" fontId="52" fillId="0" borderId="0" applyFont="0" applyFill="0" applyBorder="0" applyAlignment="0" applyProtection="0"/>
    <xf numFmtId="42" fontId="53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03" fontId="54" fillId="0" borderId="0" applyFont="0" applyFill="0" applyBorder="0" applyAlignment="0" applyProtection="0"/>
    <xf numFmtId="203" fontId="54" fillId="0" borderId="0" applyFont="0" applyFill="0" applyBorder="0" applyAlignment="0" applyProtection="0"/>
    <xf numFmtId="203" fontId="54" fillId="0" borderId="0" applyFont="0" applyFill="0" applyBorder="0" applyAlignment="0" applyProtection="0"/>
    <xf numFmtId="203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04" fontId="54" fillId="0" borderId="0" applyFont="0" applyFill="0" applyBorder="0" applyAlignment="0" applyProtection="0"/>
    <xf numFmtId="204" fontId="54" fillId="0" borderId="0" applyFont="0" applyFill="0" applyBorder="0" applyAlignment="0" applyProtection="0"/>
    <xf numFmtId="204" fontId="54" fillId="0" borderId="0" applyFont="0" applyFill="0" applyBorder="0" applyAlignment="0" applyProtection="0"/>
    <xf numFmtId="204" fontId="54" fillId="0" borderId="0" applyFont="0" applyFill="0" applyBorder="0" applyAlignment="0" applyProtection="0"/>
    <xf numFmtId="202" fontId="52" fillId="0" borderId="0" applyFont="0" applyFill="0" applyBorder="0" applyAlignment="0" applyProtection="0"/>
    <xf numFmtId="202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202" fontId="51" fillId="0" borderId="0" applyFont="0" applyFill="0" applyBorder="0" applyAlignment="0" applyProtection="0"/>
    <xf numFmtId="37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05" fontId="28" fillId="0" borderId="0" applyFont="0" applyFill="0" applyBorder="0" applyAlignment="0" applyProtection="0"/>
    <xf numFmtId="228" fontId="16" fillId="0" borderId="0">
      <protection locked="0"/>
    </xf>
    <xf numFmtId="228" fontId="43" fillId="0" borderId="0" applyFont="0" applyFill="0" applyBorder="0" applyAlignment="0" applyProtection="0"/>
    <xf numFmtId="206" fontId="51" fillId="0" borderId="0" applyFont="0" applyFill="0" applyBorder="0" applyAlignment="0" applyProtection="0"/>
    <xf numFmtId="228" fontId="52" fillId="0" borderId="0" applyFont="0" applyFill="0" applyBorder="0" applyAlignment="0" applyProtection="0"/>
    <xf numFmtId="44" fontId="53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07" fontId="54" fillId="0" borderId="0" applyFont="0" applyFill="0" applyBorder="0" applyAlignment="0" applyProtection="0"/>
    <xf numFmtId="207" fontId="54" fillId="0" borderId="0" applyFont="0" applyFill="0" applyBorder="0" applyAlignment="0" applyProtection="0"/>
    <xf numFmtId="207" fontId="54" fillId="0" borderId="0" applyFont="0" applyFill="0" applyBorder="0" applyAlignment="0" applyProtection="0"/>
    <xf numFmtId="207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54" fillId="0" borderId="0" applyFont="0" applyFill="0" applyBorder="0" applyAlignment="0" applyProtection="0"/>
    <xf numFmtId="206" fontId="52" fillId="0" borderId="0" applyFont="0" applyFill="0" applyBorder="0" applyAlignment="0" applyProtection="0"/>
    <xf numFmtId="206" fontId="51" fillId="0" borderId="0" applyFont="0" applyFill="0" applyBorder="0" applyAlignment="0" applyProtection="0"/>
    <xf numFmtId="206" fontId="52" fillId="0" borderId="0" applyFont="0" applyFill="0" applyBorder="0" applyAlignment="0" applyProtection="0"/>
    <xf numFmtId="206" fontId="51" fillId="0" borderId="0" applyFont="0" applyFill="0" applyBorder="0" applyAlignment="0" applyProtection="0"/>
    <xf numFmtId="37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09" fontId="28" fillId="0" borderId="0" applyFont="0" applyFill="0" applyBorder="0" applyAlignment="0" applyProtection="0"/>
    <xf numFmtId="200" fontId="28" fillId="0" borderId="0">
      <protection locked="0"/>
    </xf>
    <xf numFmtId="228" fontId="46" fillId="0" borderId="0" applyFont="0" applyFill="0" applyBorder="0" applyAlignment="0" applyProtection="0"/>
    <xf numFmtId="228" fontId="46" fillId="0" borderId="0" applyFont="0" applyFill="0" applyBorder="0" applyAlignment="0" applyProtection="0"/>
    <xf numFmtId="228" fontId="47" fillId="0" borderId="0" applyFont="0" applyFill="0" applyBorder="0" applyAlignment="0" applyProtection="0"/>
    <xf numFmtId="228" fontId="47" fillId="0" borderId="0" applyFont="0" applyFill="0" applyBorder="0" applyAlignment="0" applyProtection="0"/>
    <xf numFmtId="228" fontId="16" fillId="0" borderId="0" applyFont="0" applyFill="0" applyBorder="0" applyAlignment="0" applyProtection="0"/>
    <xf numFmtId="228" fontId="16" fillId="0" borderId="0" applyFont="0" applyFill="0" applyBorder="0" applyAlignment="0" applyProtection="0"/>
    <xf numFmtId="210" fontId="39" fillId="0" borderId="0">
      <protection locked="0"/>
    </xf>
    <xf numFmtId="228" fontId="34" fillId="0" borderId="0"/>
    <xf numFmtId="228" fontId="52" fillId="0" borderId="0"/>
    <xf numFmtId="200" fontId="28" fillId="0" borderId="0">
      <protection locked="0"/>
    </xf>
    <xf numFmtId="228" fontId="50" fillId="0" borderId="0" applyFont="0" applyFill="0" applyBorder="0" applyAlignment="0" applyProtection="0"/>
    <xf numFmtId="191" fontId="51" fillId="0" borderId="0" applyFont="0" applyFill="0" applyBorder="0" applyAlignment="0" applyProtection="0"/>
    <xf numFmtId="228" fontId="50" fillId="0" borderId="0" applyFont="0" applyFill="0" applyBorder="0" applyAlignment="0" applyProtection="0"/>
    <xf numFmtId="41" fontId="53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191" fontId="54" fillId="0" borderId="0" applyFont="0" applyFill="0" applyBorder="0" applyAlignment="0" applyProtection="0"/>
    <xf numFmtId="191" fontId="54" fillId="0" borderId="0" applyFont="0" applyFill="0" applyBorder="0" applyAlignment="0" applyProtection="0"/>
    <xf numFmtId="191" fontId="54" fillId="0" borderId="0" applyFont="0" applyFill="0" applyBorder="0" applyAlignment="0" applyProtection="0"/>
    <xf numFmtId="191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51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51" fillId="0" borderId="0" applyFont="0" applyFill="0" applyBorder="0" applyAlignment="0" applyProtection="0"/>
    <xf numFmtId="37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43" fillId="0" borderId="0" applyFont="0" applyFill="0" applyBorder="0" applyAlignment="0" applyProtection="0"/>
    <xf numFmtId="211" fontId="51" fillId="0" borderId="0" applyFont="0" applyFill="0" applyBorder="0" applyAlignment="0" applyProtection="0"/>
    <xf numFmtId="228" fontId="50" fillId="0" borderId="0" applyFont="0" applyFill="0" applyBorder="0" applyAlignment="0" applyProtection="0"/>
    <xf numFmtId="43" fontId="53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4" fillId="0" borderId="0" applyFont="0" applyFill="0" applyBorder="0" applyAlignment="0" applyProtection="0"/>
    <xf numFmtId="228" fontId="54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211" fontId="52" fillId="0" borderId="0" applyFont="0" applyFill="0" applyBorder="0" applyAlignment="0" applyProtection="0"/>
    <xf numFmtId="211" fontId="51" fillId="0" borderId="0" applyFont="0" applyFill="0" applyBorder="0" applyAlignment="0" applyProtection="0"/>
    <xf numFmtId="211" fontId="52" fillId="0" borderId="0" applyFont="0" applyFill="0" applyBorder="0" applyAlignment="0" applyProtection="0"/>
    <xf numFmtId="211" fontId="51" fillId="0" borderId="0" applyFont="0" applyFill="0" applyBorder="0" applyAlignment="0" applyProtection="0"/>
    <xf numFmtId="37" fontId="52" fillId="0" borderId="0" applyFont="0" applyFill="0" applyBorder="0" applyAlignment="0" applyProtection="0"/>
    <xf numFmtId="228" fontId="51" fillId="0" borderId="0" applyFont="0" applyFill="0" applyBorder="0" applyAlignment="0" applyProtection="0"/>
    <xf numFmtId="4" fontId="39" fillId="0" borderId="0">
      <protection locked="0"/>
    </xf>
    <xf numFmtId="212" fontId="39" fillId="0" borderId="0">
      <protection locked="0"/>
    </xf>
    <xf numFmtId="58" fontId="16" fillId="0" borderId="0" applyFont="0" applyFill="0" applyBorder="0" applyAlignment="0" applyProtection="0"/>
    <xf numFmtId="228" fontId="16" fillId="0" borderId="0" applyFont="0" applyFill="0" applyBorder="0" applyAlignment="0" applyProtection="0"/>
    <xf numFmtId="200" fontId="28" fillId="0" borderId="0">
      <protection locked="0"/>
    </xf>
    <xf numFmtId="228" fontId="55" fillId="0" borderId="0"/>
    <xf numFmtId="228" fontId="16" fillId="0" borderId="0"/>
    <xf numFmtId="228" fontId="56" fillId="0" borderId="0"/>
    <xf numFmtId="228" fontId="45" fillId="0" borderId="0"/>
    <xf numFmtId="228" fontId="46" fillId="0" borderId="0"/>
    <xf numFmtId="228" fontId="45" fillId="0" borderId="0"/>
    <xf numFmtId="228" fontId="46" fillId="0" borderId="0"/>
    <xf numFmtId="228" fontId="16" fillId="0" borderId="0"/>
    <xf numFmtId="228" fontId="57" fillId="0" borderId="0"/>
    <xf numFmtId="228" fontId="47" fillId="0" borderId="0"/>
    <xf numFmtId="228" fontId="46" fillId="0" borderId="0"/>
    <xf numFmtId="228" fontId="45" fillId="0" borderId="0"/>
    <xf numFmtId="228" fontId="58" fillId="0" borderId="0"/>
    <xf numFmtId="228" fontId="16" fillId="0" borderId="0"/>
    <xf numFmtId="228" fontId="43" fillId="0" borderId="0"/>
    <xf numFmtId="228" fontId="51" fillId="0" borderId="0"/>
    <xf numFmtId="228" fontId="50" fillId="0" borderId="0"/>
    <xf numFmtId="228" fontId="51" fillId="0" borderId="0"/>
    <xf numFmtId="228" fontId="52" fillId="0" borderId="0"/>
    <xf numFmtId="228" fontId="59" fillId="0" borderId="0"/>
    <xf numFmtId="228" fontId="60" fillId="0" borderId="0"/>
    <xf numFmtId="228" fontId="51" fillId="0" borderId="0"/>
    <xf numFmtId="228" fontId="61" fillId="0" borderId="0"/>
    <xf numFmtId="228" fontId="51" fillId="0" borderId="0"/>
    <xf numFmtId="228" fontId="52" fillId="0" borderId="0"/>
    <xf numFmtId="228" fontId="51" fillId="0" borderId="0"/>
    <xf numFmtId="49" fontId="52" fillId="0" borderId="0" applyBorder="0"/>
    <xf numFmtId="228" fontId="51" fillId="0" borderId="0">
      <alignment vertical="center"/>
    </xf>
    <xf numFmtId="228" fontId="52" fillId="0" borderId="0"/>
    <xf numFmtId="228" fontId="51" fillId="0" borderId="0"/>
    <xf numFmtId="228" fontId="52" fillId="0" borderId="0"/>
    <xf numFmtId="228" fontId="51" fillId="0" borderId="0"/>
    <xf numFmtId="228" fontId="52" fillId="0" borderId="0"/>
    <xf numFmtId="228" fontId="54" fillId="0" borderId="0"/>
    <xf numFmtId="228" fontId="54" fillId="0" borderId="0"/>
    <xf numFmtId="228" fontId="54" fillId="0" borderId="0"/>
    <xf numFmtId="228" fontId="62" fillId="0" borderId="0"/>
    <xf numFmtId="228" fontId="63" fillId="0" borderId="0"/>
    <xf numFmtId="228" fontId="64" fillId="0" borderId="0"/>
    <xf numFmtId="228" fontId="63" fillId="0" borderId="0"/>
    <xf numFmtId="228" fontId="64" fillId="0" borderId="0"/>
    <xf numFmtId="228" fontId="63" fillId="0" borderId="0"/>
    <xf numFmtId="228" fontId="16" fillId="0" borderId="0" applyFill="0" applyBorder="0" applyAlignment="0"/>
    <xf numFmtId="213" fontId="65" fillId="0" borderId="0" applyFill="0" applyBorder="0" applyAlignment="0"/>
    <xf numFmtId="186" fontId="65" fillId="0" borderId="0" applyFill="0" applyBorder="0" applyAlignment="0"/>
    <xf numFmtId="228" fontId="27" fillId="0" borderId="0" applyFill="0" applyBorder="0" applyAlignment="0"/>
    <xf numFmtId="214" fontId="27" fillId="0" borderId="0" applyFill="0" applyBorder="0" applyAlignment="0"/>
    <xf numFmtId="215" fontId="9" fillId="0" borderId="0" applyFill="0" applyBorder="0" applyAlignment="0"/>
    <xf numFmtId="216" fontId="27" fillId="0" borderId="0" applyFill="0" applyBorder="0" applyAlignment="0"/>
    <xf numFmtId="213" fontId="65" fillId="0" borderId="0" applyFill="0" applyBorder="0" applyAlignment="0"/>
    <xf numFmtId="228" fontId="66" fillId="0" borderId="0"/>
    <xf numFmtId="228" fontId="67" fillId="0" borderId="0" applyNumberFormat="0" applyFill="0" applyBorder="0" applyAlignment="0" applyProtection="0">
      <alignment vertical="top"/>
      <protection locked="0"/>
    </xf>
    <xf numFmtId="217" fontId="28" fillId="0" borderId="0" applyFont="0" applyFill="0" applyBorder="0" applyAlignment="0" applyProtection="0"/>
    <xf numFmtId="200" fontId="28" fillId="0" borderId="0">
      <protection locked="0"/>
    </xf>
    <xf numFmtId="228" fontId="39" fillId="0" borderId="6">
      <protection locked="0"/>
    </xf>
    <xf numFmtId="218" fontId="9" fillId="0" borderId="0" applyFont="0" applyFill="0" applyBorder="0" applyAlignment="0" applyProtection="0"/>
    <xf numFmtId="38" fontId="34" fillId="0" borderId="0" applyFont="0" applyFill="0" applyBorder="0" applyAlignment="0" applyProtection="0"/>
    <xf numFmtId="215" fontId="9" fillId="0" borderId="0" applyFont="0" applyFill="0" applyBorder="0" applyAlignment="0" applyProtection="0"/>
    <xf numFmtId="219" fontId="16" fillId="0" borderId="0"/>
    <xf numFmtId="211" fontId="27" fillId="0" borderId="0" applyFont="0" applyFill="0" applyBorder="0" applyAlignment="0" applyProtection="0"/>
    <xf numFmtId="220" fontId="28" fillId="0" borderId="0">
      <protection locked="0"/>
    </xf>
    <xf numFmtId="40" fontId="34" fillId="0" borderId="0" applyFont="0" applyFill="0" applyBorder="0" applyAlignment="0" applyProtection="0"/>
    <xf numFmtId="228" fontId="68" fillId="0" borderId="0" applyNumberFormat="0" applyAlignment="0">
      <alignment horizontal="left"/>
    </xf>
    <xf numFmtId="228" fontId="9" fillId="0" borderId="0" applyFont="0" applyFill="0" applyBorder="0" applyAlignment="0" applyProtection="0"/>
    <xf numFmtId="221" fontId="28" fillId="0" borderId="0">
      <protection locked="0"/>
    </xf>
    <xf numFmtId="204" fontId="34" fillId="0" borderId="0" applyFont="0" applyFill="0" applyBorder="0" applyAlignment="0" applyProtection="0"/>
    <xf numFmtId="213" fontId="65" fillId="0" borderId="0" applyFont="0" applyFill="0" applyBorder="0" applyAlignment="0" applyProtection="0"/>
    <xf numFmtId="228" fontId="28" fillId="0" borderId="7" applyFill="0" applyBorder="0" applyAlignment="0"/>
    <xf numFmtId="222" fontId="27" fillId="0" borderId="0" applyFont="0" applyFill="0" applyBorder="0" applyAlignment="0" applyProtection="0"/>
    <xf numFmtId="223" fontId="28" fillId="0" borderId="0">
      <protection locked="0"/>
    </xf>
    <xf numFmtId="224" fontId="16" fillId="0" borderId="0"/>
    <xf numFmtId="228" fontId="39" fillId="0" borderId="0">
      <protection locked="0"/>
    </xf>
    <xf numFmtId="14" fontId="69" fillId="0" borderId="0" applyFill="0" applyBorder="0" applyAlignment="0"/>
    <xf numFmtId="179" fontId="70" fillId="0" borderId="0">
      <protection locked="0"/>
    </xf>
    <xf numFmtId="37" fontId="33" fillId="0" borderId="7">
      <alignment horizontal="center" vertical="distributed"/>
    </xf>
    <xf numFmtId="38" fontId="34" fillId="0" borderId="8">
      <alignment vertical="center"/>
    </xf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225" fontId="16" fillId="0" borderId="0"/>
    <xf numFmtId="226" fontId="39" fillId="0" borderId="0">
      <protection locked="0"/>
    </xf>
    <xf numFmtId="227" fontId="39" fillId="0" borderId="0">
      <protection locked="0"/>
    </xf>
    <xf numFmtId="215" fontId="9" fillId="0" borderId="0" applyFill="0" applyBorder="0" applyAlignment="0"/>
    <xf numFmtId="213" fontId="65" fillId="0" borderId="0" applyFill="0" applyBorder="0" applyAlignment="0"/>
    <xf numFmtId="215" fontId="9" fillId="0" borderId="0" applyFill="0" applyBorder="0" applyAlignment="0"/>
    <xf numFmtId="216" fontId="27" fillId="0" borderId="0" applyFill="0" applyBorder="0" applyAlignment="0"/>
    <xf numFmtId="213" fontId="65" fillId="0" borderId="0" applyFill="0" applyBorder="0" applyAlignment="0"/>
    <xf numFmtId="228" fontId="71" fillId="0" borderId="0" applyNumberFormat="0" applyAlignment="0">
      <alignment horizontal="left"/>
    </xf>
    <xf numFmtId="228" fontId="16" fillId="0" borderId="0" applyFont="0" applyFill="0" applyBorder="0" applyAlignment="0" applyProtection="0"/>
    <xf numFmtId="228" fontId="39" fillId="0" borderId="0">
      <protection locked="0"/>
    </xf>
    <xf numFmtId="228" fontId="39" fillId="0" borderId="0">
      <protection locked="0"/>
    </xf>
    <xf numFmtId="228" fontId="72" fillId="0" borderId="0">
      <protection locked="0"/>
    </xf>
    <xf numFmtId="228" fontId="39" fillId="0" borderId="0">
      <protection locked="0"/>
    </xf>
    <xf numFmtId="228" fontId="39" fillId="0" borderId="0">
      <protection locked="0"/>
    </xf>
    <xf numFmtId="228" fontId="39" fillId="0" borderId="0">
      <protection locked="0"/>
    </xf>
    <xf numFmtId="228" fontId="72" fillId="0" borderId="0">
      <protection locked="0"/>
    </xf>
    <xf numFmtId="229" fontId="28" fillId="0" borderId="0">
      <protection locked="0"/>
    </xf>
    <xf numFmtId="191" fontId="28" fillId="0" borderId="0" applyFont="0" applyFill="0" applyBorder="0" applyAlignment="0" applyProtection="0"/>
    <xf numFmtId="38" fontId="73" fillId="3" borderId="0" applyNumberFormat="0" applyBorder="0" applyAlignment="0" applyProtection="0"/>
    <xf numFmtId="228" fontId="74" fillId="0" borderId="0">
      <alignment horizontal="left"/>
    </xf>
    <xf numFmtId="228" fontId="75" fillId="0" borderId="9" applyNumberFormat="0" applyAlignment="0" applyProtection="0">
      <alignment horizontal="left" vertical="center"/>
    </xf>
    <xf numFmtId="228" fontId="75" fillId="0" borderId="10">
      <alignment horizontal="left" vertical="center"/>
    </xf>
    <xf numFmtId="228" fontId="76" fillId="0" borderId="0">
      <protection locked="0"/>
    </xf>
    <xf numFmtId="228" fontId="76" fillId="0" borderId="0">
      <protection locked="0"/>
    </xf>
    <xf numFmtId="197" fontId="76" fillId="0" borderId="0">
      <protection locked="0"/>
    </xf>
    <xf numFmtId="197" fontId="76" fillId="0" borderId="0">
      <protection locked="0"/>
    </xf>
    <xf numFmtId="228" fontId="77" fillId="0" borderId="0" applyNumberFormat="0" applyFill="0" applyBorder="0" applyAlignment="0" applyProtection="0"/>
    <xf numFmtId="228" fontId="78" fillId="0" borderId="11" applyNumberFormat="0" applyFill="0" applyAlignment="0" applyProtection="0"/>
    <xf numFmtId="228" fontId="79" fillId="0" borderId="0" applyNumberFormat="0" applyFill="0" applyBorder="0" applyAlignment="0" applyProtection="0"/>
    <xf numFmtId="10" fontId="73" fillId="3" borderId="7" applyNumberFormat="0" applyBorder="0" applyAlignment="0" applyProtection="0"/>
    <xf numFmtId="191" fontId="36" fillId="0" borderId="0" applyFont="0" applyFill="0" applyBorder="0" applyAlignment="0" applyProtection="0"/>
    <xf numFmtId="215" fontId="9" fillId="0" borderId="0" applyFill="0" applyBorder="0" applyAlignment="0"/>
    <xf numFmtId="213" fontId="65" fillId="0" borderId="0" applyFill="0" applyBorder="0" applyAlignment="0"/>
    <xf numFmtId="215" fontId="9" fillId="0" borderId="0" applyFill="0" applyBorder="0" applyAlignment="0"/>
    <xf numFmtId="216" fontId="27" fillId="0" borderId="0" applyFill="0" applyBorder="0" applyAlignment="0"/>
    <xf numFmtId="213" fontId="65" fillId="0" borderId="0" applyFill="0" applyBorder="0" applyAlignment="0"/>
    <xf numFmtId="213" fontId="80" fillId="0" borderId="0">
      <alignment horizontal="left"/>
    </xf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28" fontId="81" fillId="0" borderId="12"/>
    <xf numFmtId="228" fontId="27" fillId="0" borderId="0" applyFont="0" applyFill="0" applyBorder="0" applyAlignment="0" applyProtection="0"/>
    <xf numFmtId="228" fontId="27" fillId="0" borderId="0" applyFont="0" applyFill="0" applyBorder="0" applyAlignment="0" applyProtection="0"/>
    <xf numFmtId="37" fontId="82" fillId="0" borderId="0"/>
    <xf numFmtId="230" fontId="16" fillId="0" borderId="0"/>
    <xf numFmtId="228" fontId="83" fillId="0" borderId="0"/>
    <xf numFmtId="228" fontId="83" fillId="0" borderId="0"/>
    <xf numFmtId="228" fontId="83" fillId="0" borderId="0"/>
    <xf numFmtId="228" fontId="83" fillId="0" borderId="0"/>
    <xf numFmtId="228" fontId="83" fillId="0" borderId="0"/>
    <xf numFmtId="228" fontId="83" fillId="0" borderId="0"/>
    <xf numFmtId="228" fontId="83" fillId="0" borderId="0"/>
    <xf numFmtId="228" fontId="28" fillId="0" borderId="0"/>
    <xf numFmtId="228" fontId="27" fillId="0" borderId="0"/>
    <xf numFmtId="228" fontId="27" fillId="0" borderId="0" applyFont="0" applyFill="0" applyBorder="0" applyAlignment="0" applyProtection="0"/>
    <xf numFmtId="228" fontId="27" fillId="0" borderId="0" applyFont="0" applyFill="0" applyBorder="0" applyAlignment="0" applyProtection="0"/>
    <xf numFmtId="228" fontId="27" fillId="0" borderId="0"/>
    <xf numFmtId="231" fontId="28" fillId="0" borderId="0">
      <protection locked="0"/>
    </xf>
    <xf numFmtId="214" fontId="27" fillId="0" borderId="0" applyFont="0" applyFill="0" applyBorder="0" applyAlignment="0" applyProtection="0"/>
    <xf numFmtId="232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233" fontId="27" fillId="0" borderId="0" applyFont="0" applyFill="0" applyBorder="0" applyAlignment="0" applyProtection="0"/>
    <xf numFmtId="215" fontId="9" fillId="0" borderId="0" applyFill="0" applyBorder="0" applyAlignment="0"/>
    <xf numFmtId="213" fontId="65" fillId="0" borderId="0" applyFill="0" applyBorder="0" applyAlignment="0"/>
    <xf numFmtId="215" fontId="9" fillId="0" borderId="0" applyFill="0" applyBorder="0" applyAlignment="0"/>
    <xf numFmtId="216" fontId="27" fillId="0" borderId="0" applyFill="0" applyBorder="0" applyAlignment="0"/>
    <xf numFmtId="213" fontId="65" fillId="0" borderId="0" applyFill="0" applyBorder="0" applyAlignment="0"/>
    <xf numFmtId="228" fontId="84" fillId="4" borderId="0" applyNumberFormat="0">
      <alignment vertical="center"/>
    </xf>
    <xf numFmtId="30" fontId="85" fillId="0" borderId="0" applyNumberFormat="0" applyFill="0" applyBorder="0" applyAlignment="0" applyProtection="0">
      <alignment horizontal="left"/>
    </xf>
    <xf numFmtId="228" fontId="16" fillId="0" borderId="0" applyFont="0" applyFill="0" applyBorder="0" applyAlignment="0" applyProtection="0"/>
    <xf numFmtId="191" fontId="36" fillId="0" borderId="0" applyFont="0" applyFill="0" applyBorder="0" applyAlignment="0" applyProtection="0"/>
    <xf numFmtId="228" fontId="34" fillId="0" borderId="0"/>
    <xf numFmtId="228" fontId="86" fillId="0" borderId="0">
      <alignment horizontal="center" vertical="center"/>
    </xf>
    <xf numFmtId="228" fontId="87" fillId="0" borderId="0"/>
    <xf numFmtId="228" fontId="81" fillId="0" borderId="0"/>
    <xf numFmtId="40" fontId="88" fillId="0" borderId="0" applyBorder="0">
      <alignment horizontal="right"/>
    </xf>
    <xf numFmtId="234" fontId="89" fillId="0" borderId="0">
      <alignment horizontal="center"/>
    </xf>
    <xf numFmtId="49" fontId="69" fillId="0" borderId="0" applyFill="0" applyBorder="0" applyAlignment="0"/>
    <xf numFmtId="233" fontId="27" fillId="0" borderId="0" applyFill="0" applyBorder="0" applyAlignment="0"/>
    <xf numFmtId="235" fontId="27" fillId="0" borderId="0" applyFill="0" applyBorder="0" applyAlignment="0"/>
    <xf numFmtId="228" fontId="90" fillId="4" borderId="0">
      <alignment horizontal="centerContinuous"/>
    </xf>
    <xf numFmtId="228" fontId="91" fillId="0" borderId="0" applyFill="0" applyBorder="0" applyProtection="0">
      <alignment horizontal="centerContinuous" vertical="center"/>
    </xf>
    <xf numFmtId="228" fontId="22" fillId="3" borderId="0" applyFill="0" applyBorder="0" applyProtection="0">
      <alignment horizontal="center" vertical="center"/>
    </xf>
    <xf numFmtId="228" fontId="92" fillId="0" borderId="0"/>
    <xf numFmtId="228" fontId="93" fillId="0" borderId="0" applyFont="0" applyFill="0" applyBorder="0" applyAlignment="0" applyProtection="0">
      <alignment horizontal="left"/>
    </xf>
    <xf numFmtId="228" fontId="39" fillId="0" borderId="6">
      <protection locked="0"/>
    </xf>
    <xf numFmtId="228" fontId="94" fillId="0" borderId="3">
      <alignment horizontal="left"/>
    </xf>
    <xf numFmtId="37" fontId="73" fillId="5" borderId="0" applyNumberFormat="0" applyBorder="0" applyAlignment="0" applyProtection="0"/>
    <xf numFmtId="37" fontId="73" fillId="0" borderId="0"/>
    <xf numFmtId="3" fontId="95" fillId="0" borderId="11" applyProtection="0"/>
    <xf numFmtId="236" fontId="34" fillId="0" borderId="0" applyFont="0" applyFill="0" applyBorder="0" applyAlignment="0" applyProtection="0"/>
    <xf numFmtId="237" fontId="34" fillId="0" borderId="0" applyFont="0" applyFill="0" applyBorder="0" applyAlignment="0" applyProtection="0"/>
    <xf numFmtId="228" fontId="96" fillId="0" borderId="0" applyNumberFormat="0" applyFill="0" applyBorder="0" applyAlignment="0" applyProtection="0">
      <alignment vertical="top"/>
      <protection locked="0"/>
    </xf>
    <xf numFmtId="228" fontId="97" fillId="0" borderId="0" applyNumberFormat="0" applyFill="0" applyBorder="0" applyAlignment="0" applyProtection="0">
      <alignment vertical="top"/>
      <protection locked="0"/>
    </xf>
    <xf numFmtId="195" fontId="16" fillId="0" borderId="0" applyFont="0" applyFill="0" applyBorder="0" applyAlignment="0" applyProtection="0"/>
    <xf numFmtId="194" fontId="27" fillId="0" borderId="0" applyFont="0" applyFill="0" applyBorder="0" applyAlignment="0" applyProtection="0"/>
    <xf numFmtId="228" fontId="98" fillId="0" borderId="0">
      <alignment horizontal="right"/>
    </xf>
    <xf numFmtId="238" fontId="16" fillId="0" borderId="0">
      <protection locked="0"/>
    </xf>
    <xf numFmtId="228" fontId="76" fillId="0" borderId="0">
      <protection locked="0"/>
    </xf>
    <xf numFmtId="228" fontId="76" fillId="0" borderId="0">
      <protection locked="0"/>
    </xf>
    <xf numFmtId="228" fontId="9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39" fontId="28" fillId="0" borderId="0"/>
    <xf numFmtId="228" fontId="99" fillId="0" borderId="4">
      <alignment horizontal="center" vertical="center"/>
    </xf>
    <xf numFmtId="240" fontId="28" fillId="0" borderId="4">
      <alignment horizontal="right" vertical="center"/>
    </xf>
    <xf numFmtId="228" fontId="93" fillId="0" borderId="0" applyFont="0" applyFill="0" applyBorder="0" applyAlignment="0" applyProtection="0"/>
    <xf numFmtId="228" fontId="93" fillId="0" borderId="0" applyFont="0" applyFill="0" applyBorder="0" applyAlignment="0" applyProtection="0"/>
    <xf numFmtId="228" fontId="100" fillId="0" borderId="0" applyFont="0" applyFill="0" applyBorder="0" applyAlignment="0" applyProtection="0">
      <alignment horizontal="left"/>
    </xf>
    <xf numFmtId="228" fontId="28" fillId="0" borderId="13" applyFont="0" applyFill="0" applyBorder="0" applyAlignment="0" applyProtection="0">
      <protection locked="0"/>
    </xf>
    <xf numFmtId="228" fontId="17" fillId="0" borderId="0" applyFont="0" applyBorder="0" applyAlignment="0">
      <alignment horizontal="left" vertical="center"/>
    </xf>
    <xf numFmtId="228" fontId="39" fillId="0" borderId="0">
      <protection locked="0"/>
    </xf>
    <xf numFmtId="228" fontId="101" fillId="0" borderId="0">
      <alignment vertical="center"/>
    </xf>
    <xf numFmtId="3" fontId="34" fillId="0" borderId="14">
      <alignment horizontal="center"/>
    </xf>
    <xf numFmtId="228" fontId="28" fillId="0" borderId="13" applyFont="0" applyFill="0" applyBorder="0" applyAlignment="0" applyProtection="0">
      <alignment horizontal="right"/>
      <protection locked="0"/>
    </xf>
    <xf numFmtId="228" fontId="28" fillId="0" borderId="13" applyFont="0" applyFill="0" applyBorder="0" applyAlignment="0" applyProtection="0">
      <alignment horizontal="center"/>
    </xf>
    <xf numFmtId="228" fontId="28" fillId="0" borderId="13" applyFont="0" applyFill="0" applyBorder="0" applyAlignment="0" applyProtection="0">
      <alignment horizontal="right"/>
    </xf>
    <xf numFmtId="228" fontId="28" fillId="0" borderId="13" applyFont="0" applyFill="0" applyBorder="0" applyAlignment="0" applyProtection="0">
      <alignment horizontal="center"/>
      <protection locked="0"/>
    </xf>
    <xf numFmtId="241" fontId="28" fillId="0" borderId="15" applyFill="0" applyBorder="0" applyProtection="0">
      <alignment vertical="center"/>
    </xf>
    <xf numFmtId="228" fontId="70" fillId="0" borderId="4">
      <alignment horizontal="center" vertical="center"/>
    </xf>
    <xf numFmtId="228" fontId="28" fillId="6" borderId="0">
      <alignment horizontal="left"/>
    </xf>
    <xf numFmtId="228" fontId="39" fillId="0" borderId="0">
      <protection locked="0"/>
    </xf>
    <xf numFmtId="228" fontId="102" fillId="0" borderId="0" applyNumberFormat="0" applyFill="0" applyBorder="0" applyAlignment="0" applyProtection="0">
      <alignment vertical="top"/>
      <protection locked="0"/>
    </xf>
    <xf numFmtId="228" fontId="27" fillId="0" borderId="0" applyFont="0" applyFill="0" applyBorder="0" applyAlignment="0" applyProtection="0"/>
    <xf numFmtId="228" fontId="27" fillId="0" borderId="0" applyFont="0" applyFill="0" applyBorder="0" applyAlignment="0" applyProtection="0"/>
    <xf numFmtId="242" fontId="100" fillId="0" borderId="0" applyFont="0" applyFill="0" applyBorder="0" applyAlignment="0" applyProtection="0">
      <alignment horizontal="left"/>
      <protection locked="0"/>
    </xf>
    <xf numFmtId="228" fontId="100" fillId="0" borderId="0" applyFont="0" applyFill="0" applyBorder="0" applyAlignment="0" applyProtection="0">
      <alignment horizontal="left"/>
    </xf>
    <xf numFmtId="228" fontId="33" fillId="0" borderId="0" applyFont="0" applyFill="0" applyBorder="0" applyAlignment="0" applyProtection="0">
      <alignment horizontal="left"/>
      <protection locked="0"/>
    </xf>
    <xf numFmtId="228" fontId="100" fillId="0" borderId="0" applyFont="0" applyFill="0" applyBorder="0" applyAlignment="0" applyProtection="0">
      <alignment horizontal="left"/>
    </xf>
    <xf numFmtId="228" fontId="100" fillId="0" borderId="0" applyFont="0" applyBorder="0" applyAlignment="0">
      <alignment horizontal="left"/>
    </xf>
    <xf numFmtId="228" fontId="100" fillId="0" borderId="0" applyFont="0" applyFill="0" applyBorder="0" applyAlignment="0" applyProtection="0"/>
    <xf numFmtId="228" fontId="100" fillId="0" borderId="0" applyFont="0" applyFill="0" applyBorder="0" applyAlignment="0" applyProtection="0">
      <alignment horizontal="left"/>
    </xf>
    <xf numFmtId="228" fontId="100" fillId="0" borderId="0" applyFont="0" applyFill="0" applyBorder="0" applyAlignment="0" applyProtection="0">
      <alignment horizontal="left"/>
    </xf>
    <xf numFmtId="228" fontId="100" fillId="0" borderId="0" applyFont="0" applyFill="0" applyBorder="0" applyAlignment="0" applyProtection="0">
      <alignment horizontal="left"/>
    </xf>
    <xf numFmtId="228" fontId="27" fillId="0" borderId="0" applyFont="0" applyFill="0" applyBorder="0" applyAlignment="0" applyProtection="0"/>
    <xf numFmtId="228" fontId="27" fillId="0" borderId="0" applyFont="0" applyFill="0" applyBorder="0" applyAlignment="0" applyProtection="0"/>
    <xf numFmtId="228" fontId="100" fillId="0" borderId="0" applyFont="0" applyFill="0" applyBorder="0" applyAlignment="0" applyProtection="0">
      <alignment horizontal="right"/>
    </xf>
    <xf numFmtId="41" fontId="103" fillId="0" borderId="7" applyNumberFormat="0" applyFont="0" applyFill="0" applyBorder="0" applyProtection="0">
      <alignment horizontal="distributed"/>
    </xf>
    <xf numFmtId="200" fontId="28" fillId="0" borderId="0">
      <protection locked="0"/>
    </xf>
    <xf numFmtId="9" fontId="6" fillId="3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25" fillId="0" borderId="0" applyFont="0" applyFill="0" applyBorder="0" applyAlignment="0" applyProtection="0">
      <alignment vertical="center"/>
    </xf>
    <xf numFmtId="186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228" fontId="104" fillId="0" borderId="0"/>
    <xf numFmtId="228" fontId="105" fillId="0" borderId="0" applyFont="0" applyFill="0" applyBorder="0" applyProtection="0">
      <alignment horizontal="center" vertical="center"/>
    </xf>
    <xf numFmtId="228" fontId="105" fillId="0" borderId="0" applyFont="0" applyFill="0" applyBorder="0" applyProtection="0">
      <alignment horizontal="center" vertical="center"/>
    </xf>
    <xf numFmtId="3" fontId="33" fillId="0" borderId="15">
      <alignment vertical="center"/>
    </xf>
    <xf numFmtId="228" fontId="106" fillId="0" borderId="16" applyFont="0" applyFill="0" applyAlignment="0" applyProtection="0">
      <alignment horizontal="center" vertical="center"/>
    </xf>
    <xf numFmtId="228" fontId="104" fillId="0" borderId="0"/>
    <xf numFmtId="243" fontId="16" fillId="0" borderId="17" applyBorder="0"/>
    <xf numFmtId="186" fontId="28" fillId="0" borderId="0" applyNumberFormat="0" applyFont="0" applyFill="0" applyBorder="0" applyProtection="0">
      <alignment horizontal="centerContinuous"/>
    </xf>
    <xf numFmtId="176" fontId="107" fillId="0" borderId="4">
      <alignment vertical="center"/>
    </xf>
    <xf numFmtId="3" fontId="103" fillId="0" borderId="7"/>
    <xf numFmtId="228" fontId="103" fillId="0" borderId="7"/>
    <xf numFmtId="3" fontId="103" fillId="0" borderId="18"/>
    <xf numFmtId="3" fontId="103" fillId="0" borderId="19"/>
    <xf numFmtId="228" fontId="108" fillId="0" borderId="7"/>
    <xf numFmtId="228" fontId="109" fillId="0" borderId="0">
      <alignment horizontal="center"/>
    </xf>
    <xf numFmtId="228" fontId="110" fillId="0" borderId="20">
      <alignment horizontal="center"/>
    </xf>
    <xf numFmtId="228" fontId="98" fillId="0" borderId="21"/>
    <xf numFmtId="3" fontId="111" fillId="0" borderId="15" applyFill="0" applyBorder="0" applyProtection="0">
      <alignment vertical="center"/>
    </xf>
    <xf numFmtId="244" fontId="28" fillId="0" borderId="15" applyFill="0" applyBorder="0" applyProtection="0">
      <alignment vertical="center"/>
    </xf>
    <xf numFmtId="241" fontId="28" fillId="0" borderId="15" applyFill="0" applyBorder="0" applyProtection="0">
      <alignment vertical="center"/>
    </xf>
    <xf numFmtId="209" fontId="28" fillId="0" borderId="15" applyFill="0" applyBorder="0" applyProtection="0">
      <alignment vertical="center"/>
    </xf>
    <xf numFmtId="245" fontId="16" fillId="0" borderId="17"/>
    <xf numFmtId="228" fontId="16" fillId="0" borderId="17"/>
    <xf numFmtId="228" fontId="70" fillId="0" borderId="4">
      <alignment horizontal="center" vertical="center"/>
    </xf>
    <xf numFmtId="228" fontId="100" fillId="0" borderId="0" applyFont="0" applyFill="0" applyBorder="0" applyAlignment="0" applyProtection="0"/>
    <xf numFmtId="228" fontId="24" fillId="0" borderId="0"/>
    <xf numFmtId="228" fontId="33" fillId="0" borderId="0" applyFont="0" applyFill="0" applyBorder="0" applyAlignment="0" applyProtection="0"/>
    <xf numFmtId="246" fontId="16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8" fontId="9" fillId="0" borderId="0"/>
    <xf numFmtId="191" fontId="16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16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3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3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16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16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3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3" fontId="28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3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16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16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1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3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193" fontId="28" fillId="0" borderId="0" applyFont="0" applyFill="0" applyBorder="0" applyAlignment="0" applyProtection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6" fillId="0" borderId="0"/>
    <xf numFmtId="228" fontId="100" fillId="0" borderId="22"/>
    <xf numFmtId="228" fontId="100" fillId="0" borderId="0" applyFont="0" applyFill="0" applyBorder="0" applyAlignment="0" applyProtection="0">
      <alignment horizontal="left"/>
      <protection locked="0"/>
    </xf>
    <xf numFmtId="228" fontId="100" fillId="0" borderId="0" applyFont="0" applyFill="0" applyBorder="0" applyAlignment="0" applyProtection="0">
      <alignment horizontal="left"/>
    </xf>
    <xf numFmtId="228" fontId="28" fillId="0" borderId="0" applyFont="0" applyFill="0" applyBorder="0" applyAlignment="0" applyProtection="0"/>
    <xf numFmtId="228" fontId="100" fillId="0" borderId="0" applyFont="0" applyFill="0" applyBorder="0" applyAlignment="0" applyProtection="0">
      <alignment horizontal="center"/>
    </xf>
    <xf numFmtId="228" fontId="112" fillId="0" borderId="7">
      <alignment vertical="center"/>
    </xf>
    <xf numFmtId="201" fontId="16" fillId="0" borderId="0" applyFont="0" applyFill="0" applyBorder="0" applyAlignment="0" applyProtection="0"/>
    <xf numFmtId="228" fontId="113" fillId="0" borderId="0" applyFont="0" applyFill="0" applyBorder="0" applyAlignment="0" applyProtection="0"/>
    <xf numFmtId="228" fontId="113" fillId="0" borderId="0" applyFont="0" applyFill="0" applyBorder="0" applyAlignment="0" applyProtection="0"/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28" fontId="14" fillId="0" borderId="0">
      <alignment vertical="center"/>
    </xf>
    <xf numFmtId="228" fontId="114" fillId="0" borderId="0">
      <alignment horizontal="center" vertical="center"/>
    </xf>
    <xf numFmtId="228" fontId="93" fillId="0" borderId="23" applyFont="0" applyFill="0" applyBorder="0" applyAlignment="0" applyProtection="0">
      <alignment horizontal="left" vertical="center"/>
    </xf>
    <xf numFmtId="228" fontId="93" fillId="0" borderId="24" applyFont="0" applyFill="0" applyBorder="0" applyAlignment="0" applyProtection="0"/>
    <xf numFmtId="228" fontId="115" fillId="0" borderId="0" applyNumberFormat="0" applyBorder="0" applyAlignment="0">
      <alignment horizontal="centerContinuous" vertical="center"/>
    </xf>
    <xf numFmtId="41" fontId="16" fillId="0" borderId="0" applyFont="0" applyFill="0" applyBorder="0" applyAlignment="0" applyProtection="0"/>
    <xf numFmtId="4" fontId="39" fillId="0" borderId="0">
      <protection locked="0"/>
    </xf>
    <xf numFmtId="3" fontId="116" fillId="0" borderId="0" applyFont="0" applyFill="0" applyBorder="0" applyAlignment="0" applyProtection="0"/>
    <xf numFmtId="228" fontId="98" fillId="0" borderId="0" applyFont="0" applyFill="0" applyBorder="0" applyAlignment="0" applyProtection="0">
      <alignment horizontal="right"/>
    </xf>
    <xf numFmtId="228" fontId="28" fillId="0" borderId="7">
      <alignment horizontal="distributed" vertical="center"/>
    </xf>
    <xf numFmtId="228" fontId="28" fillId="0" borderId="17">
      <alignment horizontal="distributed" vertical="top"/>
    </xf>
    <xf numFmtId="228" fontId="28" fillId="0" borderId="25">
      <alignment horizontal="distributed"/>
    </xf>
    <xf numFmtId="247" fontId="117" fillId="0" borderId="0">
      <alignment vertical="center"/>
    </xf>
    <xf numFmtId="228" fontId="28" fillId="0" borderId="0"/>
    <xf numFmtId="228" fontId="100" fillId="0" borderId="26" applyFont="0" applyFill="0" applyBorder="0" applyAlignment="0" applyProtection="0">
      <alignment horizontal="center"/>
    </xf>
    <xf numFmtId="228" fontId="33" fillId="0" borderId="0" applyFont="0" applyFill="0" applyBorder="0" applyAlignment="0" applyProtection="0">
      <alignment horizontal="left"/>
    </xf>
    <xf numFmtId="248" fontId="93" fillId="0" borderId="0" applyFont="0" applyFill="0" applyBorder="0" applyAlignment="0" applyProtection="0">
      <alignment horizontal="center"/>
      <protection locked="0"/>
    </xf>
    <xf numFmtId="228" fontId="100" fillId="0" borderId="0" applyFont="0" applyFill="0" applyBorder="0" applyAlignment="0" applyProtection="0">
      <protection locked="0"/>
    </xf>
    <xf numFmtId="228" fontId="98" fillId="0" borderId="0" applyFont="0" applyFill="0" applyBorder="0" applyAlignment="0" applyProtection="0"/>
    <xf numFmtId="228" fontId="70" fillId="0" borderId="4" applyFill="0" applyProtection="0">
      <alignment horizontal="center" vertical="center"/>
    </xf>
    <xf numFmtId="200" fontId="28" fillId="0" borderId="0">
      <protection locked="0"/>
    </xf>
    <xf numFmtId="249" fontId="25" fillId="0" borderId="0" applyFont="0" applyFill="0" applyBorder="0" applyAlignment="0" applyProtection="0">
      <alignment vertical="center"/>
    </xf>
    <xf numFmtId="228" fontId="28" fillId="0" borderId="0" applyFont="0" applyFill="0" applyBorder="0" applyAlignment="0" applyProtection="0"/>
    <xf numFmtId="200" fontId="28" fillId="0" borderId="0">
      <protection locked="0"/>
    </xf>
    <xf numFmtId="250" fontId="16" fillId="0" borderId="0" applyFont="0" applyFill="0" applyBorder="0" applyProtection="0">
      <alignment vertical="center"/>
    </xf>
    <xf numFmtId="191" fontId="28" fillId="0" borderId="7">
      <alignment horizontal="center" vertical="center"/>
    </xf>
    <xf numFmtId="41" fontId="16" fillId="0" borderId="0" applyFont="0" applyFill="0" applyBorder="0" applyAlignment="0" applyProtection="0"/>
    <xf numFmtId="228" fontId="98" fillId="0" borderId="0" applyFont="0" applyFill="0" applyBorder="0" applyAlignment="0" applyProtection="0"/>
    <xf numFmtId="251" fontId="28" fillId="3" borderId="0" applyFill="0" applyBorder="0" applyProtection="0">
      <alignment horizontal="right"/>
    </xf>
    <xf numFmtId="228" fontId="93" fillId="0" borderId="0" applyFont="0" applyFill="0" applyBorder="0" applyAlignment="0" applyProtection="0"/>
    <xf numFmtId="38" fontId="103" fillId="0" borderId="0" applyFont="0" applyFill="0" applyBorder="0" applyAlignment="0" applyProtection="0">
      <alignment vertical="center"/>
    </xf>
    <xf numFmtId="185" fontId="28" fillId="0" borderId="0" applyFont="0" applyFill="0" applyBorder="0" applyAlignment="0" applyProtection="0">
      <alignment vertical="center"/>
    </xf>
    <xf numFmtId="252" fontId="28" fillId="0" borderId="0" applyFont="0" applyFill="0" applyBorder="0" applyAlignment="0" applyProtection="0">
      <alignment vertical="center"/>
    </xf>
    <xf numFmtId="3" fontId="98" fillId="0" borderId="0" applyFont="0" applyFill="0" applyBorder="0" applyAlignment="0" applyProtection="0"/>
    <xf numFmtId="228" fontId="98" fillId="0" borderId="0" applyFont="0" applyFill="0" applyBorder="0" applyAlignment="0" applyProtection="0">
      <alignment horizontal="right"/>
    </xf>
    <xf numFmtId="228" fontId="118" fillId="0" borderId="26" applyFont="0" applyFill="0" applyBorder="0" applyAlignment="0" applyProtection="0">
      <alignment horizontal="right"/>
    </xf>
    <xf numFmtId="228" fontId="33" fillId="0" borderId="17" applyFont="0" applyFill="0" applyBorder="0" applyAlignment="0" applyProtection="0">
      <alignment horizontal="right"/>
    </xf>
    <xf numFmtId="228" fontId="28" fillId="0" borderId="13" applyFont="0" applyFill="0" applyBorder="0" applyAlignment="0" applyProtection="0">
      <alignment horizontal="center"/>
    </xf>
    <xf numFmtId="253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16" fillId="0" borderId="0" applyFont="0" applyFill="0" applyBorder="0" applyAlignment="0" applyProtection="0"/>
    <xf numFmtId="256" fontId="16" fillId="0" borderId="0" applyFont="0" applyFill="0" applyBorder="0" applyAlignment="0" applyProtection="0"/>
    <xf numFmtId="228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228" fontId="100" fillId="0" borderId="0" applyFont="0" applyFill="0" applyBorder="0" applyAlignment="0" applyProtection="0"/>
    <xf numFmtId="200" fontId="28" fillId="0" borderId="0">
      <protection locked="0"/>
    </xf>
    <xf numFmtId="200" fontId="28" fillId="0" borderId="0">
      <protection locked="0"/>
    </xf>
    <xf numFmtId="10" fontId="116" fillId="0" borderId="0" applyFont="0" applyFill="0" applyBorder="0" applyAlignment="0" applyProtection="0"/>
    <xf numFmtId="200" fontId="28" fillId="0" borderId="0">
      <protection locked="0"/>
    </xf>
    <xf numFmtId="228" fontId="119" fillId="0" borderId="0" applyNumberFormat="0" applyFill="0" applyBorder="0" applyAlignment="0" applyProtection="0">
      <alignment vertical="top"/>
      <protection locked="0"/>
    </xf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6" fillId="0" borderId="0"/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20" fillId="0" borderId="0">
      <alignment vertical="top" wrapText="1"/>
      <protection locked="0"/>
    </xf>
    <xf numFmtId="228" fontId="16" fillId="0" borderId="0"/>
    <xf numFmtId="228" fontId="28" fillId="0" borderId="4">
      <alignment vertical="center" wrapText="1"/>
    </xf>
    <xf numFmtId="228" fontId="16" fillId="0" borderId="7" applyNumberFormat="0" applyFill="0" applyProtection="0">
      <alignment vertical="center"/>
    </xf>
    <xf numFmtId="228" fontId="9" fillId="0" borderId="4">
      <alignment horizontal="center" vertical="center" wrapText="1"/>
    </xf>
    <xf numFmtId="228" fontId="39" fillId="0" borderId="6">
      <protection locked="0"/>
    </xf>
    <xf numFmtId="257" fontId="28" fillId="0" borderId="0">
      <protection locked="0"/>
    </xf>
    <xf numFmtId="258" fontId="16" fillId="0" borderId="0">
      <protection locked="0"/>
    </xf>
    <xf numFmtId="259" fontId="16" fillId="0" borderId="0">
      <protection locked="0"/>
    </xf>
    <xf numFmtId="191" fontId="28" fillId="0" borderId="27"/>
  </cellStyleXfs>
  <cellXfs count="179">
    <xf numFmtId="228" fontId="0" fillId="0" borderId="0" xfId="0">
      <alignment vertical="center"/>
    </xf>
    <xf numFmtId="228" fontId="2" fillId="0" borderId="0" xfId="0" applyFont="1" applyAlignment="1">
      <alignment vertical="center"/>
    </xf>
    <xf numFmtId="228" fontId="0" fillId="0" borderId="0" xfId="0" applyAlignment="1">
      <alignment vertical="center"/>
    </xf>
    <xf numFmtId="228" fontId="5" fillId="0" borderId="0" xfId="0" applyFont="1" applyAlignment="1"/>
    <xf numFmtId="228" fontId="0" fillId="0" borderId="0" xfId="0" applyAlignment="1"/>
    <xf numFmtId="176" fontId="0" fillId="0" borderId="0" xfId="0" applyNumberFormat="1" applyFill="1" applyAlignment="1">
      <alignment vertical="center"/>
    </xf>
    <xf numFmtId="176" fontId="8" fillId="0" borderId="0" xfId="0" quotePrefix="1" applyNumberFormat="1" applyFon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176" fontId="9" fillId="0" borderId="0" xfId="0" applyNumberFormat="1" applyFont="1" applyFill="1" applyAlignment="1">
      <alignment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0" fillId="0" borderId="25" xfId="0" applyNumberForma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left" vertical="center" indent="1"/>
    </xf>
    <xf numFmtId="176" fontId="10" fillId="0" borderId="7" xfId="0" applyNumberFormat="1" applyFont="1" applyFill="1" applyBorder="1" applyAlignment="1">
      <alignment vertical="center"/>
    </xf>
    <xf numFmtId="10" fontId="9" fillId="0" borderId="7" xfId="0" applyNumberFormat="1" applyFont="1" applyFill="1" applyBorder="1" applyAlignment="1">
      <alignment horizontal="center" vertical="center"/>
    </xf>
    <xf numFmtId="176" fontId="0" fillId="0" borderId="7" xfId="0" applyNumberFormat="1" applyFill="1" applyBorder="1" applyAlignment="1">
      <alignment vertical="center"/>
    </xf>
    <xf numFmtId="176" fontId="0" fillId="0" borderId="26" xfId="0" applyNumberForma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vertical="center"/>
    </xf>
    <xf numFmtId="176" fontId="0" fillId="0" borderId="17" xfId="0" applyNumberForma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3" fillId="0" borderId="7" xfId="0" applyNumberFormat="1" applyFont="1" applyFill="1" applyBorder="1" applyAlignment="1">
      <alignment vertical="center"/>
    </xf>
    <xf numFmtId="177" fontId="9" fillId="0" borderId="7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vertical="center"/>
    </xf>
    <xf numFmtId="176" fontId="14" fillId="0" borderId="7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horizontal="left" vertical="center" indent="1"/>
    </xf>
    <xf numFmtId="176" fontId="9" fillId="0" borderId="7" xfId="0" applyNumberFormat="1" applyFont="1" applyFill="1" applyBorder="1" applyAlignment="1">
      <alignment horizontal="left" vertical="center" wrapText="1"/>
    </xf>
    <xf numFmtId="176" fontId="14" fillId="0" borderId="7" xfId="0" quotePrefix="1" applyNumberFormat="1" applyFont="1" applyFill="1" applyBorder="1" applyAlignment="1">
      <alignment vertical="center"/>
    </xf>
    <xf numFmtId="176" fontId="9" fillId="0" borderId="26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left" vertical="center"/>
    </xf>
    <xf numFmtId="228" fontId="9" fillId="0" borderId="0" xfId="0" applyFont="1" applyFill="1" applyAlignment="1">
      <alignment horizontal="right" vertical="center"/>
    </xf>
    <xf numFmtId="176" fontId="15" fillId="0" borderId="7" xfId="0" applyNumberFormat="1" applyFont="1" applyFill="1" applyBorder="1" applyAlignment="1">
      <alignment vertical="center"/>
    </xf>
    <xf numFmtId="10" fontId="0" fillId="0" borderId="7" xfId="0" applyNumberFormat="1" applyFill="1" applyBorder="1" applyAlignment="1">
      <alignment horizontal="center" vertical="center"/>
    </xf>
    <xf numFmtId="176" fontId="0" fillId="0" borderId="0" xfId="0" applyNumberFormat="1" applyFill="1" applyAlignment="1"/>
    <xf numFmtId="176" fontId="0" fillId="0" borderId="0" xfId="0" applyNumberFormat="1" applyFill="1" applyAlignment="1">
      <alignment horizontal="center"/>
    </xf>
    <xf numFmtId="228" fontId="0" fillId="0" borderId="0" xfId="0" applyFill="1" applyAlignment="1">
      <alignment horizontal="center"/>
    </xf>
    <xf numFmtId="3" fontId="17" fillId="0" borderId="7" xfId="0" applyNumberFormat="1" applyFont="1" applyFill="1" applyBorder="1" applyAlignment="1">
      <alignment horizontal="center" vertical="center"/>
    </xf>
    <xf numFmtId="3" fontId="18" fillId="0" borderId="16" xfId="0" applyNumberFormat="1" applyFont="1" applyFill="1" applyBorder="1" applyAlignment="1">
      <alignment horizontal="center" vertical="center"/>
    </xf>
    <xf numFmtId="228" fontId="18" fillId="0" borderId="7" xfId="0" applyFont="1" applyBorder="1" applyAlignment="1">
      <alignment horizontal="center" vertical="center"/>
    </xf>
    <xf numFmtId="3" fontId="18" fillId="0" borderId="7" xfId="0" applyNumberFormat="1" applyFont="1" applyBorder="1" applyAlignment="1">
      <alignment vertical="center"/>
    </xf>
    <xf numFmtId="228" fontId="19" fillId="0" borderId="0" xfId="0" applyFont="1" applyAlignment="1">
      <alignment vertical="center"/>
    </xf>
    <xf numFmtId="178" fontId="17" fillId="0" borderId="0" xfId="0" applyNumberFormat="1" applyFont="1" applyFill="1" applyAlignment="1">
      <alignment vertical="center"/>
    </xf>
    <xf numFmtId="228" fontId="17" fillId="0" borderId="0" xfId="0" applyFont="1" applyFill="1" applyAlignment="1">
      <alignment vertical="center"/>
    </xf>
    <xf numFmtId="228" fontId="18" fillId="0" borderId="7" xfId="0" applyFont="1" applyFill="1" applyBorder="1" applyAlignment="1">
      <alignment vertical="center"/>
    </xf>
    <xf numFmtId="228" fontId="18" fillId="0" borderId="7" xfId="0" applyFont="1" applyFill="1" applyBorder="1" applyAlignment="1">
      <alignment horizontal="center" vertical="center"/>
    </xf>
    <xf numFmtId="3" fontId="18" fillId="0" borderId="7" xfId="0" applyNumberFormat="1" applyFont="1" applyFill="1" applyBorder="1" applyAlignment="1">
      <alignment vertical="center"/>
    </xf>
    <xf numFmtId="228" fontId="19" fillId="0" borderId="0" xfId="0" applyFont="1" applyFill="1" applyAlignment="1">
      <alignment vertical="center"/>
    </xf>
    <xf numFmtId="3" fontId="19" fillId="0" borderId="0" xfId="0" applyNumberFormat="1" applyFont="1" applyFill="1" applyAlignment="1">
      <alignment vertical="center"/>
    </xf>
    <xf numFmtId="228" fontId="18" fillId="0" borderId="7" xfId="0" applyFont="1" applyFill="1" applyBorder="1" applyAlignment="1">
      <alignment horizontal="left" vertical="center" shrinkToFit="1"/>
    </xf>
    <xf numFmtId="228" fontId="18" fillId="0" borderId="7" xfId="0" applyFont="1" applyFill="1" applyBorder="1" applyAlignment="1">
      <alignment vertical="center" shrinkToFit="1"/>
    </xf>
    <xf numFmtId="41" fontId="18" fillId="0" borderId="7" xfId="0" applyNumberFormat="1" applyFont="1" applyFill="1" applyBorder="1" applyAlignment="1">
      <alignment vertical="center"/>
    </xf>
    <xf numFmtId="41" fontId="18" fillId="0" borderId="2" xfId="0" applyNumberFormat="1" applyFont="1" applyFill="1" applyBorder="1" applyAlignment="1">
      <alignment vertical="center"/>
    </xf>
    <xf numFmtId="41" fontId="18" fillId="0" borderId="0" xfId="0" applyNumberFormat="1" applyFont="1" applyFill="1" applyAlignment="1">
      <alignment vertical="center"/>
    </xf>
    <xf numFmtId="228" fontId="18" fillId="0" borderId="0" xfId="0" applyFont="1" applyFill="1" applyAlignment="1">
      <alignment horizontal="center" vertical="center"/>
    </xf>
    <xf numFmtId="3" fontId="18" fillId="0" borderId="0" xfId="0" applyNumberFormat="1" applyFont="1" applyFill="1" applyAlignment="1">
      <alignment vertical="center"/>
    </xf>
    <xf numFmtId="228" fontId="18" fillId="0" borderId="0" xfId="0" applyFont="1" applyFill="1" applyAlignment="1">
      <alignment vertical="center"/>
    </xf>
    <xf numFmtId="228" fontId="18" fillId="0" borderId="7" xfId="0" applyNumberFormat="1" applyFont="1" applyFill="1" applyBorder="1" applyAlignment="1">
      <alignment vertical="center"/>
    </xf>
    <xf numFmtId="41" fontId="123" fillId="0" borderId="7" xfId="0" applyNumberFormat="1" applyFont="1" applyBorder="1" applyAlignment="1">
      <alignment vertical="center"/>
    </xf>
    <xf numFmtId="41" fontId="123" fillId="0" borderId="2" xfId="0" applyNumberFormat="1" applyFont="1" applyBorder="1" applyAlignment="1">
      <alignment vertical="center"/>
    </xf>
    <xf numFmtId="228" fontId="123" fillId="0" borderId="7" xfId="0" applyFont="1" applyBorder="1" applyAlignment="1">
      <alignment horizontal="center" vertical="center"/>
    </xf>
    <xf numFmtId="3" fontId="123" fillId="0" borderId="7" xfId="0" applyNumberFormat="1" applyFont="1" applyBorder="1" applyAlignment="1">
      <alignment vertical="center"/>
    </xf>
    <xf numFmtId="3" fontId="124" fillId="0" borderId="0" xfId="0" applyNumberFormat="1" applyFont="1" applyAlignment="1">
      <alignment vertical="center"/>
    </xf>
    <xf numFmtId="228" fontId="124" fillId="0" borderId="0" xfId="0" applyFont="1" applyAlignment="1">
      <alignment vertical="center"/>
    </xf>
    <xf numFmtId="41" fontId="18" fillId="0" borderId="7" xfId="0" applyNumberFormat="1" applyFont="1" applyBorder="1" applyAlignment="1">
      <alignment vertical="center"/>
    </xf>
    <xf numFmtId="41" fontId="18" fillId="0" borderId="2" xfId="0" applyNumberFormat="1" applyFont="1" applyBorder="1" applyAlignment="1">
      <alignment vertical="center"/>
    </xf>
    <xf numFmtId="228" fontId="18" fillId="0" borderId="0" xfId="0" applyFont="1" applyFill="1" applyBorder="1" applyAlignment="1">
      <alignment vertical="center"/>
    </xf>
    <xf numFmtId="228" fontId="18" fillId="0" borderId="0" xfId="0" applyFont="1" applyFill="1" applyBorder="1" applyAlignment="1">
      <alignment horizontal="center" vertical="center"/>
    </xf>
    <xf numFmtId="228" fontId="0" fillId="0" borderId="0" xfId="0" applyFill="1" applyAlignment="1"/>
    <xf numFmtId="182" fontId="18" fillId="0" borderId="22" xfId="0" applyNumberFormat="1" applyFont="1" applyFill="1" applyBorder="1" applyAlignment="1">
      <alignment vertical="center"/>
    </xf>
    <xf numFmtId="183" fontId="18" fillId="0" borderId="22" xfId="0" applyNumberFormat="1" applyFont="1" applyFill="1" applyBorder="1" applyAlignment="1">
      <alignment vertical="center"/>
    </xf>
    <xf numFmtId="228" fontId="18" fillId="0" borderId="22" xfId="0" applyFont="1" applyFill="1" applyBorder="1" applyAlignment="1">
      <alignment vertical="center"/>
    </xf>
    <xf numFmtId="228" fontId="18" fillId="0" borderId="2" xfId="0" applyFont="1" applyFill="1" applyBorder="1" applyAlignment="1">
      <alignment horizontal="centerContinuous" vertical="center"/>
    </xf>
    <xf numFmtId="228" fontId="18" fillId="0" borderId="10" xfId="0" applyFont="1" applyFill="1" applyBorder="1" applyAlignment="1">
      <alignment horizontal="centerContinuous" vertical="center"/>
    </xf>
    <xf numFmtId="183" fontId="18" fillId="0" borderId="7" xfId="0" applyNumberFormat="1" applyFont="1" applyFill="1" applyBorder="1" applyAlignment="1">
      <alignment horizontal="center" vertical="center"/>
    </xf>
    <xf numFmtId="183" fontId="18" fillId="0" borderId="7" xfId="0" applyNumberFormat="1" applyFont="1" applyFill="1" applyBorder="1" applyAlignment="1">
      <alignment horizontal="center" vertical="center" wrapText="1"/>
    </xf>
    <xf numFmtId="228" fontId="18" fillId="0" borderId="7" xfId="0" applyNumberFormat="1" applyFont="1" applyFill="1" applyBorder="1" applyAlignment="1">
      <alignment vertical="center" shrinkToFit="1"/>
    </xf>
    <xf numFmtId="228" fontId="18" fillId="0" borderId="7" xfId="0" applyNumberFormat="1" applyFont="1" applyFill="1" applyBorder="1" applyAlignment="1">
      <alignment vertical="center" wrapText="1"/>
    </xf>
    <xf numFmtId="228" fontId="18" fillId="0" borderId="7" xfId="0" applyNumberFormat="1" applyFont="1" applyFill="1" applyBorder="1" applyAlignment="1">
      <alignment horizontal="center" vertical="center" shrinkToFit="1"/>
    </xf>
    <xf numFmtId="228" fontId="23" fillId="0" borderId="0" xfId="0" applyFont="1" applyFill="1" applyBorder="1" applyAlignment="1">
      <alignment vertical="center"/>
    </xf>
    <xf numFmtId="228" fontId="18" fillId="0" borderId="2" xfId="0" applyFont="1" applyFill="1" applyBorder="1" applyAlignment="1">
      <alignment vertical="center"/>
    </xf>
    <xf numFmtId="228" fontId="18" fillId="0" borderId="10" xfId="0" applyFont="1" applyFill="1" applyBorder="1" applyAlignment="1">
      <alignment vertical="center"/>
    </xf>
    <xf numFmtId="9" fontId="18" fillId="0" borderId="0" xfId="0" applyNumberFormat="1" applyFont="1" applyFill="1" applyBorder="1" applyAlignment="1">
      <alignment horizontal="right" vertical="center"/>
    </xf>
    <xf numFmtId="182" fontId="18" fillId="0" borderId="0" xfId="0" applyNumberFormat="1" applyFont="1" applyFill="1" applyBorder="1" applyAlignment="1">
      <alignment vertical="center"/>
    </xf>
    <xf numFmtId="183" fontId="18" fillId="0" borderId="0" xfId="0" applyNumberFormat="1" applyFont="1" applyFill="1" applyBorder="1" applyAlignment="1">
      <alignment vertical="center"/>
    </xf>
    <xf numFmtId="228" fontId="21" fillId="0" borderId="7" xfId="0" applyFont="1" applyFill="1" applyBorder="1" applyAlignment="1">
      <alignment horizontal="center" vertical="center" wrapText="1"/>
    </xf>
    <xf numFmtId="228" fontId="125" fillId="0" borderId="7" xfId="0" applyNumberFormat="1" applyFont="1" applyFill="1" applyBorder="1" applyAlignment="1">
      <alignment vertical="center"/>
    </xf>
    <xf numFmtId="182" fontId="125" fillId="0" borderId="7" xfId="0" applyNumberFormat="1" applyFont="1" applyFill="1" applyBorder="1" applyAlignment="1">
      <alignment vertical="center"/>
    </xf>
    <xf numFmtId="3" fontId="19" fillId="0" borderId="0" xfId="0" applyNumberFormat="1" applyFont="1" applyAlignment="1">
      <alignment vertical="center"/>
    </xf>
    <xf numFmtId="228" fontId="126" fillId="0" borderId="7" xfId="0" applyFont="1" applyFill="1" applyBorder="1" applyAlignment="1">
      <alignment horizontal="center" vertical="center"/>
    </xf>
    <xf numFmtId="228" fontId="127" fillId="0" borderId="31" xfId="0" applyFont="1" applyBorder="1" applyAlignment="1">
      <alignment horizontal="center" vertical="center" wrapText="1"/>
    </xf>
    <xf numFmtId="228" fontId="128" fillId="0" borderId="31" xfId="0" applyFont="1" applyBorder="1" applyAlignment="1">
      <alignment horizontal="center" vertical="center" wrapText="1"/>
    </xf>
    <xf numFmtId="3" fontId="127" fillId="0" borderId="31" xfId="0" applyNumberFormat="1" applyFont="1" applyBorder="1" applyAlignment="1">
      <alignment horizontal="right" vertical="center" wrapText="1"/>
    </xf>
    <xf numFmtId="189" fontId="129" fillId="0" borderId="31" xfId="0" applyNumberFormat="1" applyFont="1" applyBorder="1" applyAlignment="1">
      <alignment horizontal="right" vertical="center" wrapText="1"/>
    </xf>
    <xf numFmtId="41" fontId="19" fillId="0" borderId="0" xfId="2473" applyFont="1" applyAlignment="1">
      <alignment vertical="center"/>
    </xf>
    <xf numFmtId="228" fontId="31" fillId="3" borderId="0" xfId="0" applyFont="1" applyFill="1" applyAlignment="1">
      <alignment horizontal="center" vertical="center"/>
    </xf>
    <xf numFmtId="3" fontId="32" fillId="3" borderId="0" xfId="0" applyNumberFormat="1" applyFont="1" applyFill="1" applyAlignment="1">
      <alignment vertical="center"/>
    </xf>
    <xf numFmtId="228" fontId="32" fillId="3" borderId="0" xfId="0" applyFont="1" applyFill="1" applyAlignment="1">
      <alignment vertical="center"/>
    </xf>
    <xf numFmtId="228" fontId="32" fillId="3" borderId="0" xfId="0" applyFont="1" applyFill="1" applyBorder="1" applyAlignment="1">
      <alignment horizontal="center" vertical="center"/>
    </xf>
    <xf numFmtId="228" fontId="32" fillId="3" borderId="7" xfId="0" applyFont="1" applyFill="1" applyBorder="1" applyAlignment="1">
      <alignment horizontal="center" vertical="center"/>
    </xf>
    <xf numFmtId="176" fontId="32" fillId="3" borderId="0" xfId="0" applyNumberFormat="1" applyFont="1" applyFill="1" applyBorder="1" applyAlignment="1">
      <alignment horizontal="center" vertical="center"/>
    </xf>
    <xf numFmtId="41" fontId="32" fillId="3" borderId="7" xfId="2474" applyFont="1" applyFill="1" applyBorder="1" applyAlignment="1">
      <alignment horizontal="center" vertical="center"/>
    </xf>
    <xf numFmtId="176" fontId="32" fillId="3" borderId="7" xfId="0" applyNumberFormat="1" applyFont="1" applyFill="1" applyBorder="1" applyAlignment="1">
      <alignment vertical="center"/>
    </xf>
    <xf numFmtId="41" fontId="32" fillId="3" borderId="7" xfId="2474" applyFont="1" applyFill="1" applyBorder="1" applyAlignment="1">
      <alignment vertical="center"/>
    </xf>
    <xf numFmtId="228" fontId="32" fillId="3" borderId="0" xfId="0" applyFont="1" applyFill="1" applyAlignment="1">
      <alignment horizontal="center" vertical="center"/>
    </xf>
    <xf numFmtId="176" fontId="32" fillId="3" borderId="0" xfId="0" applyNumberFormat="1" applyFont="1" applyFill="1" applyBorder="1" applyAlignment="1">
      <alignment vertical="center"/>
    </xf>
    <xf numFmtId="228" fontId="32" fillId="3" borderId="0" xfId="0" applyFont="1" applyFill="1" applyBorder="1" applyAlignment="1">
      <alignment vertical="center"/>
    </xf>
    <xf numFmtId="41" fontId="32" fillId="3" borderId="0" xfId="0" applyNumberFormat="1" applyFont="1" applyFill="1" applyAlignment="1">
      <alignment vertical="center"/>
    </xf>
    <xf numFmtId="228" fontId="121" fillId="3" borderId="0" xfId="0" applyFont="1" applyFill="1" applyAlignment="1">
      <alignment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28" xfId="0" applyNumberFormat="1" applyFill="1" applyBorder="1" applyAlignment="1">
      <alignment horizontal="center" vertical="center"/>
    </xf>
    <xf numFmtId="176" fontId="0" fillId="0" borderId="7" xfId="0" quotePrefix="1" applyNumberFormat="1" applyFill="1" applyBorder="1" applyAlignment="1">
      <alignment horizontal="center" vertical="center"/>
    </xf>
    <xf numFmtId="228" fontId="126" fillId="0" borderId="7" xfId="0" applyFont="1" applyBorder="1">
      <alignment vertical="center"/>
    </xf>
    <xf numFmtId="228" fontId="126" fillId="0" borderId="7" xfId="0" applyFont="1" applyBorder="1" applyAlignment="1">
      <alignment vertical="center" wrapText="1"/>
    </xf>
    <xf numFmtId="228" fontId="126" fillId="0" borderId="7" xfId="0" applyFont="1" applyBorder="1" applyAlignment="1">
      <alignment horizontal="center" vertical="center" shrinkToFit="1"/>
    </xf>
    <xf numFmtId="228" fontId="130" fillId="0" borderId="0" xfId="0" applyFont="1">
      <alignment vertical="center"/>
    </xf>
    <xf numFmtId="228" fontId="126" fillId="0" borderId="7" xfId="0" applyFont="1" applyFill="1" applyBorder="1" applyAlignment="1">
      <alignment vertical="center" shrinkToFit="1"/>
    </xf>
    <xf numFmtId="228" fontId="126" fillId="0" borderId="7" xfId="0" applyNumberFormat="1" applyFont="1" applyFill="1" applyBorder="1" applyAlignment="1">
      <alignment vertical="center"/>
    </xf>
    <xf numFmtId="228" fontId="126" fillId="0" borderId="7" xfId="0" applyNumberFormat="1" applyFont="1" applyFill="1" applyBorder="1" applyAlignment="1">
      <alignment vertical="center" wrapText="1"/>
    </xf>
    <xf numFmtId="228" fontId="126" fillId="0" borderId="7" xfId="0" applyNumberFormat="1" applyFont="1" applyFill="1" applyBorder="1" applyAlignment="1">
      <alignment horizontal="center" vertical="center" shrinkToFit="1"/>
    </xf>
    <xf numFmtId="228" fontId="130" fillId="0" borderId="0" xfId="0" applyFont="1" applyFill="1" applyBorder="1" applyAlignment="1">
      <alignment vertical="center"/>
    </xf>
    <xf numFmtId="228" fontId="18" fillId="0" borderId="7" xfId="0" applyFont="1" applyBorder="1" applyAlignment="1">
      <alignment vertical="center" shrinkToFit="1"/>
    </xf>
    <xf numFmtId="266" fontId="18" fillId="0" borderId="7" xfId="0" applyNumberFormat="1" applyFont="1" applyFill="1" applyBorder="1" applyAlignment="1">
      <alignment horizontal="center" vertical="center" shrinkToFit="1"/>
    </xf>
    <xf numFmtId="183" fontId="18" fillId="7" borderId="7" xfId="0" applyNumberFormat="1" applyFont="1" applyFill="1" applyBorder="1" applyAlignment="1">
      <alignment horizontal="center" vertical="center" wrapText="1"/>
    </xf>
    <xf numFmtId="183" fontId="18" fillId="7" borderId="7" xfId="0" applyNumberFormat="1" applyFont="1" applyFill="1" applyBorder="1" applyAlignment="1">
      <alignment horizontal="center" vertical="center"/>
    </xf>
    <xf numFmtId="228" fontId="18" fillId="0" borderId="7" xfId="0" applyFont="1" applyBorder="1" applyAlignment="1">
      <alignment vertical="center" wrapText="1"/>
    </xf>
    <xf numFmtId="228" fontId="18" fillId="0" borderId="7" xfId="0" applyFont="1" applyBorder="1">
      <alignment vertical="center"/>
    </xf>
    <xf numFmtId="228" fontId="18" fillId="0" borderId="7" xfId="0" applyFont="1" applyBorder="1" applyAlignment="1">
      <alignment horizontal="center" vertical="center" shrinkToFit="1"/>
    </xf>
    <xf numFmtId="228" fontId="23" fillId="0" borderId="0" xfId="0" applyFont="1">
      <alignment vertical="center"/>
    </xf>
    <xf numFmtId="268" fontId="18" fillId="0" borderId="22" xfId="0" applyNumberFormat="1" applyFont="1" applyFill="1" applyBorder="1" applyAlignment="1">
      <alignment vertical="center"/>
    </xf>
    <xf numFmtId="268" fontId="18" fillId="0" borderId="7" xfId="0" applyNumberFormat="1" applyFont="1" applyFill="1" applyBorder="1" applyAlignment="1">
      <alignment vertical="center"/>
    </xf>
    <xf numFmtId="268" fontId="18" fillId="0" borderId="7" xfId="0" applyNumberFormat="1" applyFont="1" applyBorder="1">
      <alignment vertical="center"/>
    </xf>
    <xf numFmtId="268" fontId="126" fillId="0" borderId="7" xfId="0" applyNumberFormat="1" applyFont="1" applyFill="1" applyBorder="1" applyAlignment="1">
      <alignment vertical="center"/>
    </xf>
    <xf numFmtId="268" fontId="18" fillId="0" borderId="0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6" fontId="0" fillId="0" borderId="28" xfId="0" applyNumberForma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9" fillId="0" borderId="2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228" fontId="6" fillId="0" borderId="0" xfId="0" applyFont="1" applyFill="1" applyBorder="1" applyAlignment="1">
      <alignment horizontal="right" vertical="center"/>
    </xf>
    <xf numFmtId="176" fontId="9" fillId="0" borderId="7" xfId="0" quotePrefix="1" applyNumberFormat="1" applyFont="1" applyFill="1" applyBorder="1" applyAlignment="1">
      <alignment horizontal="center" vertical="center"/>
    </xf>
    <xf numFmtId="176" fontId="0" fillId="0" borderId="7" xfId="0" quotePrefix="1" applyNumberFormat="1" applyFill="1" applyBorder="1" applyAlignment="1">
      <alignment horizontal="center" vertical="center"/>
    </xf>
    <xf numFmtId="176" fontId="9" fillId="0" borderId="25" xfId="0" applyNumberFormat="1" applyFont="1" applyFill="1" applyBorder="1" applyAlignment="1">
      <alignment horizontal="center" vertical="center" textRotation="255"/>
    </xf>
    <xf numFmtId="176" fontId="9" fillId="0" borderId="26" xfId="0" applyNumberFormat="1" applyFont="1" applyFill="1" applyBorder="1" applyAlignment="1">
      <alignment horizontal="center" vertical="center" textRotation="255"/>
    </xf>
    <xf numFmtId="176" fontId="9" fillId="0" borderId="17" xfId="0" applyNumberFormat="1" applyFont="1" applyFill="1" applyBorder="1" applyAlignment="1">
      <alignment horizontal="center" vertical="center" textRotation="255"/>
    </xf>
    <xf numFmtId="228" fontId="4" fillId="0" borderId="0" xfId="0" applyFont="1" applyBorder="1" applyAlignment="1">
      <alignment horizontal="center" vertical="center"/>
    </xf>
    <xf numFmtId="228" fontId="31" fillId="3" borderId="0" xfId="0" applyFont="1" applyFill="1" applyAlignment="1">
      <alignment horizontal="center" vertical="center"/>
    </xf>
    <xf numFmtId="10" fontId="32" fillId="3" borderId="0" xfId="0" applyNumberFormat="1" applyFont="1" applyFill="1" applyAlignment="1">
      <alignment horizontal="center" vertical="center"/>
    </xf>
    <xf numFmtId="228" fontId="32" fillId="3" borderId="0" xfId="0" applyFont="1" applyFill="1" applyAlignment="1">
      <alignment horizontal="center" vertical="center"/>
    </xf>
    <xf numFmtId="41" fontId="32" fillId="3" borderId="0" xfId="2474" applyFont="1" applyFill="1" applyAlignment="1">
      <alignment horizontal="center" vertical="center"/>
    </xf>
    <xf numFmtId="176" fontId="32" fillId="3" borderId="0" xfId="0" applyNumberFormat="1" applyFont="1" applyFill="1" applyBorder="1" applyAlignment="1">
      <alignment horizontal="center" vertical="center"/>
    </xf>
    <xf numFmtId="228" fontId="32" fillId="3" borderId="0" xfId="0" applyFont="1" applyFill="1" applyBorder="1" applyAlignment="1">
      <alignment horizontal="center" vertical="center"/>
    </xf>
    <xf numFmtId="228" fontId="32" fillId="3" borderId="21" xfId="0" applyFont="1" applyFill="1" applyBorder="1" applyAlignment="1">
      <alignment horizontal="center" vertical="center"/>
    </xf>
    <xf numFmtId="228" fontId="32" fillId="3" borderId="30" xfId="0" applyFont="1" applyFill="1" applyBorder="1" applyAlignment="1">
      <alignment horizontal="center" vertical="center"/>
    </xf>
    <xf numFmtId="176" fontId="32" fillId="3" borderId="30" xfId="0" applyNumberFormat="1" applyFont="1" applyFill="1" applyBorder="1" applyAlignment="1">
      <alignment horizontal="center" vertical="center"/>
    </xf>
    <xf numFmtId="176" fontId="32" fillId="3" borderId="21" xfId="0" applyNumberFormat="1" applyFont="1" applyFill="1" applyBorder="1" applyAlignment="1">
      <alignment horizontal="center" vertical="center"/>
    </xf>
    <xf numFmtId="41" fontId="32" fillId="3" borderId="0" xfId="0" applyNumberFormat="1" applyFont="1" applyFill="1" applyAlignment="1">
      <alignment horizontal="right" vertical="center"/>
    </xf>
    <xf numFmtId="228" fontId="32" fillId="3" borderId="0" xfId="0" applyFont="1" applyFill="1" applyAlignment="1">
      <alignment horizontal="right" vertical="center"/>
    </xf>
    <xf numFmtId="228" fontId="32" fillId="3" borderId="0" xfId="0" applyNumberFormat="1" applyFont="1" applyFill="1" applyAlignment="1">
      <alignment horizontal="center" vertical="center"/>
    </xf>
    <xf numFmtId="41" fontId="32" fillId="3" borderId="0" xfId="0" applyNumberFormat="1" applyFont="1" applyFill="1" applyAlignment="1">
      <alignment horizontal="center" vertical="center"/>
    </xf>
    <xf numFmtId="228" fontId="32" fillId="3" borderId="0" xfId="0" applyFont="1" applyFill="1" applyAlignment="1">
      <alignment horizontal="left" vertical="center"/>
    </xf>
    <xf numFmtId="3" fontId="17" fillId="0" borderId="7" xfId="0" applyNumberFormat="1" applyFont="1" applyFill="1" applyBorder="1" applyAlignment="1">
      <alignment horizontal="center" vertical="center"/>
    </xf>
    <xf numFmtId="3" fontId="18" fillId="0" borderId="2" xfId="0" applyNumberFormat="1" applyFont="1" applyFill="1" applyBorder="1" applyAlignment="1">
      <alignment horizontal="center" vertical="center"/>
    </xf>
    <xf numFmtId="3" fontId="18" fillId="0" borderId="28" xfId="0" applyNumberFormat="1" applyFont="1" applyFill="1" applyBorder="1" applyAlignment="1">
      <alignment horizontal="center" vertical="center"/>
    </xf>
    <xf numFmtId="178" fontId="17" fillId="0" borderId="7" xfId="0" applyNumberFormat="1" applyFont="1" applyFill="1" applyBorder="1" applyAlignment="1">
      <alignment horizontal="center" vertical="center"/>
    </xf>
    <xf numFmtId="41" fontId="17" fillId="0" borderId="7" xfId="0" applyNumberFormat="1" applyFont="1" applyFill="1" applyBorder="1" applyAlignment="1">
      <alignment horizontal="center" vertical="center"/>
    </xf>
    <xf numFmtId="228" fontId="3" fillId="0" borderId="0" xfId="0" applyFont="1" applyAlignment="1">
      <alignment horizontal="center" vertical="center"/>
    </xf>
    <xf numFmtId="178" fontId="17" fillId="0" borderId="25" xfId="0" applyNumberFormat="1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/>
    </xf>
    <xf numFmtId="228" fontId="18" fillId="0" borderId="7" xfId="0" applyFont="1" applyFill="1" applyBorder="1" applyAlignment="1">
      <alignment horizontal="center" vertical="center"/>
    </xf>
    <xf numFmtId="228" fontId="18" fillId="7" borderId="7" xfId="0" applyFont="1" applyFill="1" applyBorder="1" applyAlignment="1">
      <alignment horizontal="center" vertical="center"/>
    </xf>
    <xf numFmtId="268" fontId="18" fillId="7" borderId="7" xfId="0" applyNumberFormat="1" applyFont="1" applyFill="1" applyBorder="1" applyAlignment="1">
      <alignment horizontal="center" vertical="center" wrapText="1"/>
    </xf>
    <xf numFmtId="268" fontId="18" fillId="7" borderId="7" xfId="0" applyNumberFormat="1" applyFont="1" applyFill="1" applyBorder="1" applyAlignment="1">
      <alignment horizontal="center" vertical="center"/>
    </xf>
    <xf numFmtId="183" fontId="18" fillId="7" borderId="7" xfId="0" applyNumberFormat="1" applyFont="1" applyFill="1" applyBorder="1" applyAlignment="1">
      <alignment horizontal="center" vertical="center"/>
    </xf>
    <xf numFmtId="228" fontId="18" fillId="0" borderId="29" xfId="0" applyFont="1" applyFill="1" applyBorder="1" applyAlignment="1">
      <alignment horizontal="left" vertical="center" shrinkToFit="1"/>
    </xf>
    <xf numFmtId="183" fontId="18" fillId="0" borderId="7" xfId="0" applyNumberFormat="1" applyFont="1" applyFill="1" applyBorder="1" applyAlignment="1">
      <alignment horizontal="center" vertical="center"/>
    </xf>
    <xf numFmtId="182" fontId="125" fillId="0" borderId="7" xfId="0" applyNumberFormat="1" applyFont="1" applyFill="1" applyBorder="1" applyAlignment="1">
      <alignment horizontal="center" vertical="center" wrapText="1"/>
    </xf>
    <xf numFmtId="182" fontId="125" fillId="0" borderId="7" xfId="0" applyNumberFormat="1" applyFont="1" applyFill="1" applyBorder="1" applyAlignment="1">
      <alignment horizontal="center" vertical="center"/>
    </xf>
  </cellXfs>
  <cellStyles count="3045">
    <cellStyle name="          _x000d__x000a_386grabber=vga.3gr_x000d__x000a_" xfId="1"/>
    <cellStyle name="&quot;" xfId="2"/>
    <cellStyle name="&quot;큰제목&quot;" xfId="3"/>
    <cellStyle name="#" xfId="4"/>
    <cellStyle name="#,##0" xfId="5"/>
    <cellStyle name="#,##0.0" xfId="6"/>
    <cellStyle name="#,##0.00" xfId="7"/>
    <cellStyle name="#,##0.000" xfId="8"/>
    <cellStyle name="_x0004__x0004__x0019__x001b__x0004_$_x0010__x0010__x0008__x0001_" xfId="9"/>
    <cellStyle name="(△콤마)" xfId="10"/>
    <cellStyle name="(백분율)" xfId="11"/>
    <cellStyle name="(콤마)" xfId="12"/>
    <cellStyle name=";;;" xfId="13"/>
    <cellStyle name="??&amp;O?&amp;H?_x0008__x000f__x0007_?_x0007__x0001__x0001_" xfId="14"/>
    <cellStyle name="??&amp;O?&amp;H?_x0008_??_x0007__x0001__x0001_" xfId="15"/>
    <cellStyle name="??&amp;쏗?뷐9_x0008__x0011__x0007_?_x0007__x0001__x0001_" xfId="16"/>
    <cellStyle name="?W?_laroux" xfId="17"/>
    <cellStyle name="_(01-14)광양항인건비" xfId="18"/>
    <cellStyle name="_(표준품셈원가계산)-예제" xfId="19"/>
    <cellStyle name="_00 단가산출서 9호선,공항,공용" xfId="20"/>
    <cellStyle name="_004 - 환경기초 민간위탁(공동오수-개별오수-하수관로) " xfId="21"/>
    <cellStyle name="_004 - 환경기초 민간위탁(공동오수-개별오수-하수관로) _(제조)용인고등학교" xfId="22"/>
    <cellStyle name="_004 - 환경기초 민간위탁(공동오수-개별오수-하수관로) _(제조)용인고등학교_동래여고 다목적강당 무대기계-변경전후" xfId="23"/>
    <cellStyle name="_004 - 환경기초 민간위탁(공동오수-개별오수-하수관로) _2-(제조)성심정보고_방송장치" xfId="24"/>
    <cellStyle name="_004 - 환경기초 민간위탁(공동오수-개별오수-하수관로) _용인고 다목적강당 무대기계-착수" xfId="25"/>
    <cellStyle name="_004 - 환경기초 민간위탁(공동오수-개별오수-하수관로) _용인고 다목적강당 무대기계-착수_동래여고 다목적강당 무대기계-변경전후" xfId="26"/>
    <cellStyle name="_01~02 1-1A,1B 구간 공사용 임시전력공사 내역서" xfId="27"/>
    <cellStyle name="_01-가로등(삼성상용차)" xfId="28"/>
    <cellStyle name="_01-가로등(수성못오거리)" xfId="29"/>
    <cellStyle name="_01-가로등(신암로)" xfId="30"/>
    <cellStyle name="_01-공원등" xfId="31"/>
    <cellStyle name="_01-도급성서이곡운동장0316" xfId="32"/>
    <cellStyle name="_01-신호기(도촌삼거리)" xfId="33"/>
    <cellStyle name="_03-신호등(삼성상용차)" xfId="34"/>
    <cellStyle name="_070122마산창원하수처리장_(전기)" xfId="35"/>
    <cellStyle name="_0803" xfId="36"/>
    <cellStyle name="_1.전기내역서(0928)(1차분)" xfId="37"/>
    <cellStyle name="_101-대구제일중(전기-고압)" xfId="38"/>
    <cellStyle name="_101-수성중(전기-고압)-11" xfId="39"/>
    <cellStyle name="_11-방송내역서" xfId="40"/>
    <cellStyle name="_1차1회변경" xfId="41"/>
    <cellStyle name="_1차1회변경_예정공정표" xfId="42"/>
    <cellStyle name="_2.통신내역서" xfId="43"/>
    <cellStyle name="_2.통신내역서(0928)(1차분)" xfId="44"/>
    <cellStyle name="_2002년 환경기초 민간위탁(2003년 물가상승적용) " xfId="45"/>
    <cellStyle name="_2002년 환경기초 민간위탁(2003년 물가상승적용) _(제조)용인고등학교" xfId="46"/>
    <cellStyle name="_2002년 환경기초 민간위탁(2003년 물가상승적용) _(제조)용인고등학교_동래여고 다목적강당 무대기계-변경전후" xfId="47"/>
    <cellStyle name="_2002년 환경기초 민간위탁(2003년 물가상승적용) _2-(제조)성심정보고_방송장치" xfId="48"/>
    <cellStyle name="_2002년 환경기초 민간위탁(2003년 물가상승적용) _용인고 다목적강당 무대기계-착수" xfId="49"/>
    <cellStyle name="_2002년 환경기초 민간위탁(2003년 물가상승적용) _용인고 다목적강당 무대기계-착수_동래여고 다목적강당 무대기계-변경전후" xfId="50"/>
    <cellStyle name="_3-2(1).다사초소방기계내역서" xfId="51"/>
    <cellStyle name="_4.단가대비표" xfId="52"/>
    <cellStyle name="_Book1" xfId="53"/>
    <cellStyle name="_Virus" xfId="54"/>
    <cellStyle name="_가(내역서)기본형식" xfId="55"/>
    <cellStyle name="_가로등3차공사전체분" xfId="56"/>
    <cellStyle name="_가로등3차공사전체분_내역서,공량(어린이회관)-1" xfId="57"/>
    <cellStyle name="_가로등3차공사전체분_전기내역서" xfId="58"/>
    <cellStyle name="_가로등도급내역서" xfId="59"/>
    <cellStyle name="_감포축구장" xfId="60"/>
    <cellStyle name="_갑지" xfId="61"/>
    <cellStyle name="_갑지(1221)" xfId="62"/>
    <cellStyle name="_갑지(총)" xfId="63"/>
    <cellStyle name="_강과장(Fronnix,설계가1126)" xfId="64"/>
    <cellStyle name="_강내투찰내역서-x" xfId="65"/>
    <cellStyle name="_강내투찰내역서-x_예정공정표" xfId="66"/>
    <cellStyle name="_강내투찰내역서-x_왜관-태평건설" xfId="67"/>
    <cellStyle name="_강내투찰내역서-x_왜관-태평건설_예정공정표" xfId="68"/>
    <cellStyle name="_개요" xfId="69"/>
    <cellStyle name="_개요(봉림)-참고용" xfId="70"/>
    <cellStyle name="_개요(봉림)-최종" xfId="71"/>
    <cellStyle name="_개요(주안-인천)" xfId="72"/>
    <cellStyle name="_건축내역" xfId="73"/>
    <cellStyle name="_검사수수료" xfId="74"/>
    <cellStyle name="_견적서(1014)" xfId="75"/>
    <cellStyle name="_견적서-0213-CACC" xfId="76"/>
    <cellStyle name="_견적서-제출용0325-서울시" xfId="77"/>
    <cellStyle name="_경북031002" xfId="78"/>
    <cellStyle name="_경북고 외 3교 장애인 편의시설 전기내역(화장실)" xfId="79"/>
    <cellStyle name="_경상북도생물건강산업-설계변경(제1회)내역서" xfId="80"/>
    <cellStyle name="_경상중학교교육환경개선 정보통신공사" xfId="81"/>
    <cellStyle name="_경주축구공원-전기0116" xfId="82"/>
    <cellStyle name="_고산투찰" xfId="83"/>
    <cellStyle name="_관급내역서" xfId="84"/>
    <cellStyle name="_관급내역서(1)" xfId="85"/>
    <cellStyle name="_광릉투찰" xfId="86"/>
    <cellStyle name="_광릉투찰_예정공정표" xfId="87"/>
    <cellStyle name="_광릉투찰_왜관-태평건설" xfId="88"/>
    <cellStyle name="_광릉투찰_왜관-태평건설_예정공정표" xfId="89"/>
    <cellStyle name="_구문소철암투찰" xfId="90"/>
    <cellStyle name="_구문소철암투찰_광릉투찰" xfId="91"/>
    <cellStyle name="_구문소철암투찰_광릉투찰_예정공정표" xfId="92"/>
    <cellStyle name="_구문소철암투찰_광릉투찰_왜관-태평건설" xfId="93"/>
    <cellStyle name="_구문소철암투찰_광릉투찰_왜관-태평건설_예정공정표" xfId="94"/>
    <cellStyle name="_구문소철암투찰_무창투찰" xfId="95"/>
    <cellStyle name="_구문소철암투찰_무창투찰_예정공정표" xfId="96"/>
    <cellStyle name="_구문소철암투찰_예정공정표" xfId="97"/>
    <cellStyle name="_구문소철암투찰_왜관-태평건설" xfId="98"/>
    <cellStyle name="_구문소철암투찰_왜관-태평건설_예정공정표" xfId="99"/>
    <cellStyle name="_구미중학교내역서-1" xfId="100"/>
    <cellStyle name="_국도23호선영암연소지구내역서" xfId="101"/>
    <cellStyle name="_국도38호선통리지구내역서" xfId="102"/>
    <cellStyle name="_국도42호선여량지구오르막차로" xfId="103"/>
    <cellStyle name="_군위내역서(A동)" xfId="104"/>
    <cellStyle name="_근로자 복지관(전기)-830납품" xfId="105"/>
    <cellStyle name="_금천청소년수련관(토목林)" xfId="106"/>
    <cellStyle name="_급식소 소방내역서" xfId="107"/>
    <cellStyle name="_기초공사일위대가(최종)" xfId="108"/>
    <cellStyle name="_김포ER(세종)" xfId="109"/>
    <cellStyle name="_내역(991895-7)" xfId="110"/>
    <cellStyle name="_내역(991895-7)-01" xfId="111"/>
    <cellStyle name="_내역(991895-7)-12-3일작업" xfId="112"/>
    <cellStyle name="_내역서" xfId="113"/>
    <cellStyle name="_내역서,공량(동산병원)" xfId="114"/>
    <cellStyle name="_내역서,공량(어린이회관)-1" xfId="115"/>
    <cellStyle name="_내역서+개요(월배통신)" xfId="116"/>
    <cellStyle name="_내역서+개요(전기)-6.7(최종)" xfId="117"/>
    <cellStyle name="_내역서+개요(통신)" xfId="118"/>
    <cellStyle name="_내역서및설계서" xfId="119"/>
    <cellStyle name="_노후창호개체공사" xfId="120"/>
    <cellStyle name="_논공남리내역서" xfId="121"/>
    <cellStyle name="_농소투찰(32152)" xfId="122"/>
    <cellStyle name="_농소투찰(32152)_예정공정표" xfId="123"/>
    <cellStyle name="_농소투찰(32152)_왜관-태평건설" xfId="124"/>
    <cellStyle name="_농소투찰(32152)_왜관-태평건설_예정공정표" xfId="125"/>
    <cellStyle name="_다목적강당(2.1)" xfId="126"/>
    <cellStyle name="_다사초보험료정산서" xfId="127"/>
    <cellStyle name="_다산2지방산업단지(신호등)" xfId="128"/>
    <cellStyle name="_단가대비(8월)" xfId="129"/>
    <cellStyle name="_단양내역서" xfId="130"/>
    <cellStyle name="_달성군 청소녕 수련관 신축공사(일상감사후전체분)" xfId="131"/>
    <cellStyle name="_달성군청소년(전기)-1-최종" xfId="132"/>
    <cellStyle name="_대곡이설(투찰)" xfId="133"/>
    <cellStyle name="_대곡이설(투찰)_1" xfId="134"/>
    <cellStyle name="_대곡이설(투찰)_1_경찰서-터미널간도로(투찰)②" xfId="135"/>
    <cellStyle name="_대곡이설(투찰)_1_경찰서-터미널간도로(투찰)②_마현생창(동양고속)" xfId="136"/>
    <cellStyle name="_대곡이설(투찰)_1_경찰서-터미널간도로(투찰)②_마현생창(동양고속)_예정공정표" xfId="137"/>
    <cellStyle name="_대곡이설(투찰)_1_경찰서-터미널간도로(투찰)②_마현생창(동양고속)_왜관-태평건설" xfId="138"/>
    <cellStyle name="_대곡이설(투찰)_1_경찰서-터미널간도로(투찰)②_마현생창(동양고속)_왜관-태평건설_예정공정표" xfId="139"/>
    <cellStyle name="_대곡이설(투찰)_1_경찰서-터미널간도로(투찰)②_예정공정표" xfId="140"/>
    <cellStyle name="_대곡이설(투찰)_1_경찰서-터미널간도로(투찰)②_왜관-태평건설" xfId="141"/>
    <cellStyle name="_대곡이설(투찰)_1_경찰서-터미널간도로(투찰)②_왜관-태평건설_예정공정표" xfId="142"/>
    <cellStyle name="_대곡이설(투찰)_1_마현생창(동양고속)" xfId="143"/>
    <cellStyle name="_대곡이설(투찰)_1_마현생창(동양고속)_예정공정표" xfId="144"/>
    <cellStyle name="_대곡이설(투찰)_1_마현생창(동양고속)_왜관-태평건설" xfId="145"/>
    <cellStyle name="_대곡이설(투찰)_1_마현생창(동양고속)_왜관-태평건설_예정공정표" xfId="146"/>
    <cellStyle name="_대곡이설(투찰)_1_봉무지방산업단지도로(투찰)②" xfId="147"/>
    <cellStyle name="_대곡이설(투찰)_1_봉무지방산업단지도로(투찰)②_마현생창(동양고속)" xfId="148"/>
    <cellStyle name="_대곡이설(투찰)_1_봉무지방산업단지도로(투찰)②_마현생창(동양고속)_예정공정표" xfId="149"/>
    <cellStyle name="_대곡이설(투찰)_1_봉무지방산업단지도로(투찰)②_마현생창(동양고속)_왜관-태평건설" xfId="150"/>
    <cellStyle name="_대곡이설(투찰)_1_봉무지방산업단지도로(투찰)②_마현생창(동양고속)_왜관-태평건설_예정공정표" xfId="151"/>
    <cellStyle name="_대곡이설(투찰)_1_봉무지방산업단지도로(투찰)②_예정공정표" xfId="152"/>
    <cellStyle name="_대곡이설(투찰)_1_봉무지방산업단지도로(투찰)②_왜관-태평건설" xfId="153"/>
    <cellStyle name="_대곡이설(투찰)_1_봉무지방산업단지도로(투찰)②_왜관-태평건설_예정공정표" xfId="154"/>
    <cellStyle name="_대곡이설(투찰)_1_봉무지방산업단지도로(투찰)②+0.250%" xfId="155"/>
    <cellStyle name="_대곡이설(투찰)_1_봉무지방산업단지도로(투찰)②+0.250%_마현생창(동양고속)" xfId="156"/>
    <cellStyle name="_대곡이설(투찰)_1_봉무지방산업단지도로(투찰)②+0.250%_마현생창(동양고속)_예정공정표" xfId="157"/>
    <cellStyle name="_대곡이설(투찰)_1_봉무지방산업단지도로(투찰)②+0.250%_마현생창(동양고속)_왜관-태평건설" xfId="158"/>
    <cellStyle name="_대곡이설(투찰)_1_봉무지방산업단지도로(투찰)②+0.250%_마현생창(동양고속)_왜관-태평건설_예정공정표" xfId="159"/>
    <cellStyle name="_대곡이설(투찰)_1_봉무지방산업단지도로(투찰)②+0.250%_예정공정표" xfId="160"/>
    <cellStyle name="_대곡이설(투찰)_1_봉무지방산업단지도로(투찰)②+0.250%_왜관-태평건설" xfId="161"/>
    <cellStyle name="_대곡이설(투찰)_1_봉무지방산업단지도로(투찰)②+0.250%_왜관-태평건설_예정공정표" xfId="162"/>
    <cellStyle name="_대곡이설(투찰)_1_예정공정표" xfId="163"/>
    <cellStyle name="_대곡이설(투찰)_1_왜관-태평건설" xfId="164"/>
    <cellStyle name="_대곡이설(투찰)_1_왜관-태평건설_예정공정표" xfId="165"/>
    <cellStyle name="_대곡이설(투찰)_1_합덕-신례원(2공구)투찰" xfId="166"/>
    <cellStyle name="_대곡이설(투찰)_1_합덕-신례원(2공구)투찰_경찰서-터미널간도로(투찰)②" xfId="167"/>
    <cellStyle name="_대곡이설(투찰)_1_합덕-신례원(2공구)투찰_경찰서-터미널간도로(투찰)②_마현생창(동양고속)" xfId="168"/>
    <cellStyle name="_대곡이설(투찰)_1_합덕-신례원(2공구)투찰_경찰서-터미널간도로(투찰)②_마현생창(동양고속)_예정공정표" xfId="169"/>
    <cellStyle name="_대곡이설(투찰)_1_합덕-신례원(2공구)투찰_경찰서-터미널간도로(투찰)②_마현생창(동양고속)_왜관-태평건설" xfId="170"/>
    <cellStyle name="_대곡이설(투찰)_1_합덕-신례원(2공구)투찰_경찰서-터미널간도로(투찰)②_마현생창(동양고속)_왜관-태평건설_예정공정표" xfId="171"/>
    <cellStyle name="_대곡이설(투찰)_1_합덕-신례원(2공구)투찰_경찰서-터미널간도로(투찰)②_예정공정표" xfId="172"/>
    <cellStyle name="_대곡이설(투찰)_1_합덕-신례원(2공구)투찰_경찰서-터미널간도로(투찰)②_왜관-태평건설" xfId="173"/>
    <cellStyle name="_대곡이설(투찰)_1_합덕-신례원(2공구)투찰_경찰서-터미널간도로(투찰)②_왜관-태평건설_예정공정표" xfId="174"/>
    <cellStyle name="_대곡이설(투찰)_1_합덕-신례원(2공구)투찰_마현생창(동양고속)" xfId="175"/>
    <cellStyle name="_대곡이설(투찰)_1_합덕-신례원(2공구)투찰_마현생창(동양고속)_예정공정표" xfId="176"/>
    <cellStyle name="_대곡이설(투찰)_1_합덕-신례원(2공구)투찰_마현생창(동양고속)_왜관-태평건설" xfId="177"/>
    <cellStyle name="_대곡이설(투찰)_1_합덕-신례원(2공구)투찰_마현생창(동양고속)_왜관-태평건설_예정공정표" xfId="178"/>
    <cellStyle name="_대곡이설(투찰)_1_합덕-신례원(2공구)투찰_봉무지방산업단지도로(투찰)②" xfId="179"/>
    <cellStyle name="_대곡이설(투찰)_1_합덕-신례원(2공구)투찰_봉무지방산업단지도로(투찰)②_마현생창(동양고속)" xfId="180"/>
    <cellStyle name="_대곡이설(투찰)_1_합덕-신례원(2공구)투찰_봉무지방산업단지도로(투찰)②_마현생창(동양고속)_예정공정표" xfId="181"/>
    <cellStyle name="_대곡이설(투찰)_1_합덕-신례원(2공구)투찰_봉무지방산업단지도로(투찰)②_마현생창(동양고속)_왜관-태평건설" xfId="182"/>
    <cellStyle name="_대곡이설(투찰)_1_합덕-신례원(2공구)투찰_봉무지방산업단지도로(투찰)②_마현생창(동양고속)_왜관-태평건설_예정공정표" xfId="183"/>
    <cellStyle name="_대곡이설(투찰)_1_합덕-신례원(2공구)투찰_봉무지방산업단지도로(투찰)②_예정공정표" xfId="184"/>
    <cellStyle name="_대곡이설(투찰)_1_합덕-신례원(2공구)투찰_봉무지방산업단지도로(투찰)②_왜관-태평건설" xfId="185"/>
    <cellStyle name="_대곡이설(투찰)_1_합덕-신례원(2공구)투찰_봉무지방산업단지도로(투찰)②_왜관-태평건설_예정공정표" xfId="186"/>
    <cellStyle name="_대곡이설(투찰)_1_합덕-신례원(2공구)투찰_봉무지방산업단지도로(투찰)②+0.250%" xfId="187"/>
    <cellStyle name="_대곡이설(투찰)_1_합덕-신례원(2공구)투찰_봉무지방산업단지도로(투찰)②+0.250%_마현생창(동양고속)" xfId="188"/>
    <cellStyle name="_대곡이설(투찰)_1_합덕-신례원(2공구)투찰_봉무지방산업단지도로(투찰)②+0.250%_마현생창(동양고속)_예정공정표" xfId="189"/>
    <cellStyle name="_대곡이설(투찰)_1_합덕-신례원(2공구)투찰_봉무지방산업단지도로(투찰)②+0.250%_마현생창(동양고속)_왜관-태평건설" xfId="190"/>
    <cellStyle name="_대곡이설(투찰)_1_합덕-신례원(2공구)투찰_봉무지방산업단지도로(투찰)②+0.250%_마현생창(동양고속)_왜관-태평건설_예정공정표" xfId="191"/>
    <cellStyle name="_대곡이설(투찰)_1_합덕-신례원(2공구)투찰_봉무지방산업단지도로(투찰)②+0.250%_예정공정표" xfId="192"/>
    <cellStyle name="_대곡이설(투찰)_1_합덕-신례원(2공구)투찰_봉무지방산업단지도로(투찰)②+0.250%_왜관-태평건설" xfId="193"/>
    <cellStyle name="_대곡이설(투찰)_1_합덕-신례원(2공구)투찰_봉무지방산업단지도로(투찰)②+0.250%_왜관-태평건설_예정공정표" xfId="194"/>
    <cellStyle name="_대곡이설(투찰)_1_합덕-신례원(2공구)투찰_예정공정표" xfId="195"/>
    <cellStyle name="_대곡이설(투찰)_1_합덕-신례원(2공구)투찰_왜관-태평건설" xfId="196"/>
    <cellStyle name="_대곡이설(투찰)_1_합덕-신례원(2공구)투찰_왜관-태평건설_예정공정표" xfId="197"/>
    <cellStyle name="_대곡이설(투찰)_1_합덕-신례원(2공구)투찰_합덕-신례원(2공구)투찰" xfId="198"/>
    <cellStyle name="_대곡이설(투찰)_1_합덕-신례원(2공구)투찰_합덕-신례원(2공구)투찰_경찰서-터미널간도로(투찰)②" xfId="199"/>
    <cellStyle name="_대곡이설(투찰)_1_합덕-신례원(2공구)투찰_합덕-신례원(2공구)투찰_경찰서-터미널간도로(투찰)②_마현생창(동양고속)" xfId="200"/>
    <cellStyle name="_대곡이설(투찰)_1_합덕-신례원(2공구)투찰_합덕-신례원(2공구)투찰_경찰서-터미널간도로(투찰)②_마현생창(동양고속)_예정공정표" xfId="201"/>
    <cellStyle name="_대곡이설(투찰)_1_합덕-신례원(2공구)투찰_합덕-신례원(2공구)투찰_경찰서-터미널간도로(투찰)②_마현생창(동양고속)_왜관-태평건설" xfId="202"/>
    <cellStyle name="_대곡이설(투찰)_1_합덕-신례원(2공구)투찰_합덕-신례원(2공구)투찰_경찰서-터미널간도로(투찰)②_마현생창(동양고속)_왜관-태평건설_예정공정표" xfId="203"/>
    <cellStyle name="_대곡이설(투찰)_1_합덕-신례원(2공구)투찰_합덕-신례원(2공구)투찰_경찰서-터미널간도로(투찰)②_예정공정표" xfId="204"/>
    <cellStyle name="_대곡이설(투찰)_1_합덕-신례원(2공구)투찰_합덕-신례원(2공구)투찰_경찰서-터미널간도로(투찰)②_왜관-태평건설" xfId="205"/>
    <cellStyle name="_대곡이설(투찰)_1_합덕-신례원(2공구)투찰_합덕-신례원(2공구)투찰_경찰서-터미널간도로(투찰)②_왜관-태평건설_예정공정표" xfId="206"/>
    <cellStyle name="_대곡이설(투찰)_1_합덕-신례원(2공구)투찰_합덕-신례원(2공구)투찰_마현생창(동양고속)" xfId="207"/>
    <cellStyle name="_대곡이설(투찰)_1_합덕-신례원(2공구)투찰_합덕-신례원(2공구)투찰_마현생창(동양고속)_예정공정표" xfId="208"/>
    <cellStyle name="_대곡이설(투찰)_1_합덕-신례원(2공구)투찰_합덕-신례원(2공구)투찰_마현생창(동양고속)_왜관-태평건설" xfId="209"/>
    <cellStyle name="_대곡이설(투찰)_1_합덕-신례원(2공구)투찰_합덕-신례원(2공구)투찰_마현생창(동양고속)_왜관-태평건설_예정공정표" xfId="210"/>
    <cellStyle name="_대곡이설(투찰)_1_합덕-신례원(2공구)투찰_합덕-신례원(2공구)투찰_봉무지방산업단지도로(투찰)②" xfId="211"/>
    <cellStyle name="_대곡이설(투찰)_1_합덕-신례원(2공구)투찰_합덕-신례원(2공구)투찰_봉무지방산업단지도로(투찰)②_마현생창(동양고속)" xfId="212"/>
    <cellStyle name="_대곡이설(투찰)_1_합덕-신례원(2공구)투찰_합덕-신례원(2공구)투찰_봉무지방산업단지도로(투찰)②_마현생창(동양고속)_예정공정표" xfId="213"/>
    <cellStyle name="_대곡이설(투찰)_1_합덕-신례원(2공구)투찰_합덕-신례원(2공구)투찰_봉무지방산업단지도로(투찰)②_마현생창(동양고속)_왜관-태평건설" xfId="214"/>
    <cellStyle name="_대곡이설(투찰)_1_합덕-신례원(2공구)투찰_합덕-신례원(2공구)투찰_봉무지방산업단지도로(투찰)②_마현생창(동양고속)_왜관-태평건설_예정공정표" xfId="215"/>
    <cellStyle name="_대곡이설(투찰)_1_합덕-신례원(2공구)투찰_합덕-신례원(2공구)투찰_봉무지방산업단지도로(투찰)②_예정공정표" xfId="216"/>
    <cellStyle name="_대곡이설(투찰)_1_합덕-신례원(2공구)투찰_합덕-신례원(2공구)투찰_봉무지방산업단지도로(투찰)②_왜관-태평건설" xfId="217"/>
    <cellStyle name="_대곡이설(투찰)_1_합덕-신례원(2공구)투찰_합덕-신례원(2공구)투찰_봉무지방산업단지도로(투찰)②_왜관-태평건설_예정공정표" xfId="218"/>
    <cellStyle name="_대곡이설(투찰)_1_합덕-신례원(2공구)투찰_합덕-신례원(2공구)투찰_봉무지방산업단지도로(투찰)②+0.250%" xfId="219"/>
    <cellStyle name="_대곡이설(투찰)_1_합덕-신례원(2공구)투찰_합덕-신례원(2공구)투찰_봉무지방산업단지도로(투찰)②+0.250%_마현생창(동양고속)" xfId="220"/>
    <cellStyle name="_대곡이설(투찰)_1_합덕-신례원(2공구)투찰_합덕-신례원(2공구)투찰_봉무지방산업단지도로(투찰)②+0.250%_마현생창(동양고속)_예정공정표" xfId="221"/>
    <cellStyle name="_대곡이설(투찰)_1_합덕-신례원(2공구)투찰_합덕-신례원(2공구)투찰_봉무지방산업단지도로(투찰)②+0.250%_마현생창(동양고속)_왜관-태평건설" xfId="222"/>
    <cellStyle name="_대곡이설(투찰)_1_합덕-신례원(2공구)투찰_합덕-신례원(2공구)투찰_봉무지방산업단지도로(투찰)②+0.250%_마현생창(동양고속)_왜관-태평건설_예정공정표" xfId="223"/>
    <cellStyle name="_대곡이설(투찰)_1_합덕-신례원(2공구)투찰_합덕-신례원(2공구)투찰_봉무지방산업단지도로(투찰)②+0.250%_예정공정표" xfId="224"/>
    <cellStyle name="_대곡이설(투찰)_1_합덕-신례원(2공구)투찰_합덕-신례원(2공구)투찰_봉무지방산업단지도로(투찰)②+0.250%_왜관-태평건설" xfId="225"/>
    <cellStyle name="_대곡이설(투찰)_1_합덕-신례원(2공구)투찰_합덕-신례원(2공구)투찰_봉무지방산업단지도로(투찰)②+0.250%_왜관-태평건설_예정공정표" xfId="226"/>
    <cellStyle name="_대곡이설(투찰)_1_합덕-신례원(2공구)투찰_합덕-신례원(2공구)투찰_예정공정표" xfId="227"/>
    <cellStyle name="_대곡이설(투찰)_1_합덕-신례원(2공구)투찰_합덕-신례원(2공구)투찰_왜관-태평건설" xfId="228"/>
    <cellStyle name="_대곡이설(투찰)_1_합덕-신례원(2공구)투찰_합덕-신례원(2공구)투찰_왜관-태평건설_예정공정표" xfId="229"/>
    <cellStyle name="_대곡이설(투찰)_경찰서-터미널간도로(투찰)②" xfId="230"/>
    <cellStyle name="_대곡이설(투찰)_경찰서-터미널간도로(투찰)②_마현생창(동양고속)" xfId="231"/>
    <cellStyle name="_대곡이설(투찰)_경찰서-터미널간도로(투찰)②_마현생창(동양고속)_예정공정표" xfId="232"/>
    <cellStyle name="_대곡이설(투찰)_경찰서-터미널간도로(투찰)②_마현생창(동양고속)_왜관-태평건설" xfId="233"/>
    <cellStyle name="_대곡이설(투찰)_경찰서-터미널간도로(투찰)②_마현생창(동양고속)_왜관-태평건설_예정공정표" xfId="234"/>
    <cellStyle name="_대곡이설(투찰)_경찰서-터미널간도로(투찰)②_예정공정표" xfId="235"/>
    <cellStyle name="_대곡이설(투찰)_경찰서-터미널간도로(투찰)②_왜관-태평건설" xfId="236"/>
    <cellStyle name="_대곡이설(투찰)_경찰서-터미널간도로(투찰)②_왜관-태평건설_예정공정표" xfId="237"/>
    <cellStyle name="_대곡이설(투찰)_도덕-고흥도로(투찰)" xfId="238"/>
    <cellStyle name="_대곡이설(투찰)_도덕-고흥도로(투찰)_경찰서-터미널간도로(투찰)②" xfId="239"/>
    <cellStyle name="_대곡이설(투찰)_도덕-고흥도로(투찰)_경찰서-터미널간도로(투찰)②_마현생창(동양고속)" xfId="240"/>
    <cellStyle name="_대곡이설(투찰)_도덕-고흥도로(투찰)_경찰서-터미널간도로(투찰)②_마현생창(동양고속)_예정공정표" xfId="241"/>
    <cellStyle name="_대곡이설(투찰)_도덕-고흥도로(투찰)_경찰서-터미널간도로(투찰)②_마현생창(동양고속)_왜관-태평건설" xfId="242"/>
    <cellStyle name="_대곡이설(투찰)_도덕-고흥도로(투찰)_경찰서-터미널간도로(투찰)②_마현생창(동양고속)_왜관-태평건설_예정공정표" xfId="243"/>
    <cellStyle name="_대곡이설(투찰)_도덕-고흥도로(투찰)_경찰서-터미널간도로(투찰)②_예정공정표" xfId="244"/>
    <cellStyle name="_대곡이설(투찰)_도덕-고흥도로(투찰)_경찰서-터미널간도로(투찰)②_왜관-태평건설" xfId="245"/>
    <cellStyle name="_대곡이설(투찰)_도덕-고흥도로(투찰)_경찰서-터미널간도로(투찰)②_왜관-태평건설_예정공정표" xfId="246"/>
    <cellStyle name="_대곡이설(투찰)_도덕-고흥도로(투찰)_마현생창(동양고속)" xfId="247"/>
    <cellStyle name="_대곡이설(투찰)_도덕-고흥도로(투찰)_마현생창(동양고속)_예정공정표" xfId="248"/>
    <cellStyle name="_대곡이설(투찰)_도덕-고흥도로(투찰)_마현생창(동양고속)_왜관-태평건설" xfId="249"/>
    <cellStyle name="_대곡이설(투찰)_도덕-고흥도로(투찰)_마현생창(동양고속)_왜관-태평건설_예정공정표" xfId="250"/>
    <cellStyle name="_대곡이설(투찰)_도덕-고흥도로(투찰)_봉무지방산업단지도로(투찰)②" xfId="251"/>
    <cellStyle name="_대곡이설(투찰)_도덕-고흥도로(투찰)_봉무지방산업단지도로(투찰)②_마현생창(동양고속)" xfId="252"/>
    <cellStyle name="_대곡이설(투찰)_도덕-고흥도로(투찰)_봉무지방산업단지도로(투찰)②_마현생창(동양고속)_예정공정표" xfId="253"/>
    <cellStyle name="_대곡이설(투찰)_도덕-고흥도로(투찰)_봉무지방산업단지도로(투찰)②_마현생창(동양고속)_왜관-태평건설" xfId="254"/>
    <cellStyle name="_대곡이설(투찰)_도덕-고흥도로(투찰)_봉무지방산업단지도로(투찰)②_마현생창(동양고속)_왜관-태평건설_예정공정표" xfId="255"/>
    <cellStyle name="_대곡이설(투찰)_도덕-고흥도로(투찰)_봉무지방산업단지도로(투찰)②_예정공정표" xfId="256"/>
    <cellStyle name="_대곡이설(투찰)_도덕-고흥도로(투찰)_봉무지방산업단지도로(투찰)②_왜관-태평건설" xfId="257"/>
    <cellStyle name="_대곡이설(투찰)_도덕-고흥도로(투찰)_봉무지방산업단지도로(투찰)②_왜관-태평건설_예정공정표" xfId="258"/>
    <cellStyle name="_대곡이설(투찰)_도덕-고흥도로(투찰)_봉무지방산업단지도로(투찰)②+0.250%" xfId="259"/>
    <cellStyle name="_대곡이설(투찰)_도덕-고흥도로(투찰)_봉무지방산업단지도로(투찰)②+0.250%_마현생창(동양고속)" xfId="260"/>
    <cellStyle name="_대곡이설(투찰)_도덕-고흥도로(투찰)_봉무지방산업단지도로(투찰)②+0.250%_마현생창(동양고속)_예정공정표" xfId="261"/>
    <cellStyle name="_대곡이설(투찰)_도덕-고흥도로(투찰)_봉무지방산업단지도로(투찰)②+0.250%_마현생창(동양고속)_왜관-태평건설" xfId="262"/>
    <cellStyle name="_대곡이설(투찰)_도덕-고흥도로(투찰)_봉무지방산업단지도로(투찰)②+0.250%_마현생창(동양고속)_왜관-태평건설_예정공정표" xfId="263"/>
    <cellStyle name="_대곡이설(투찰)_도덕-고흥도로(투찰)_봉무지방산업단지도로(투찰)②+0.250%_예정공정표" xfId="264"/>
    <cellStyle name="_대곡이설(투찰)_도덕-고흥도로(투찰)_봉무지방산업단지도로(투찰)②+0.250%_왜관-태평건설" xfId="265"/>
    <cellStyle name="_대곡이설(투찰)_도덕-고흥도로(투찰)_봉무지방산업단지도로(투찰)②+0.250%_왜관-태평건설_예정공정표" xfId="266"/>
    <cellStyle name="_대곡이설(투찰)_도덕-고흥도로(투찰)_예정공정표" xfId="267"/>
    <cellStyle name="_대곡이설(투찰)_도덕-고흥도로(투찰)_왜관-태평건설" xfId="268"/>
    <cellStyle name="_대곡이설(투찰)_도덕-고흥도로(투찰)_왜관-태평건설_예정공정표" xfId="269"/>
    <cellStyle name="_대곡이설(투찰)_도덕-고흥도로(투찰)_합덕-신례원(2공구)투찰" xfId="270"/>
    <cellStyle name="_대곡이설(투찰)_도덕-고흥도로(투찰)_합덕-신례원(2공구)투찰_경찰서-터미널간도로(투찰)②" xfId="271"/>
    <cellStyle name="_대곡이설(투찰)_도덕-고흥도로(투찰)_합덕-신례원(2공구)투찰_경찰서-터미널간도로(투찰)②_마현생창(동양고속)" xfId="272"/>
    <cellStyle name="_대곡이설(투찰)_도덕-고흥도로(투찰)_합덕-신례원(2공구)투찰_경찰서-터미널간도로(투찰)②_마현생창(동양고속)_예정공정표" xfId="273"/>
    <cellStyle name="_대곡이설(투찰)_도덕-고흥도로(투찰)_합덕-신례원(2공구)투찰_경찰서-터미널간도로(투찰)②_마현생창(동양고속)_왜관-태평건설" xfId="274"/>
    <cellStyle name="_대곡이설(투찰)_도덕-고흥도로(투찰)_합덕-신례원(2공구)투찰_경찰서-터미널간도로(투찰)②_마현생창(동양고속)_왜관-태평건설_예정공정표" xfId="275"/>
    <cellStyle name="_대곡이설(투찰)_도덕-고흥도로(투찰)_합덕-신례원(2공구)투찰_경찰서-터미널간도로(투찰)②_예정공정표" xfId="276"/>
    <cellStyle name="_대곡이설(투찰)_도덕-고흥도로(투찰)_합덕-신례원(2공구)투찰_경찰서-터미널간도로(투찰)②_왜관-태평건설" xfId="277"/>
    <cellStyle name="_대곡이설(투찰)_도덕-고흥도로(투찰)_합덕-신례원(2공구)투찰_경찰서-터미널간도로(투찰)②_왜관-태평건설_예정공정표" xfId="278"/>
    <cellStyle name="_대곡이설(투찰)_도덕-고흥도로(투찰)_합덕-신례원(2공구)투찰_마현생창(동양고속)" xfId="279"/>
    <cellStyle name="_대곡이설(투찰)_도덕-고흥도로(투찰)_합덕-신례원(2공구)투찰_마현생창(동양고속)_예정공정표" xfId="280"/>
    <cellStyle name="_대곡이설(투찰)_도덕-고흥도로(투찰)_합덕-신례원(2공구)투찰_마현생창(동양고속)_왜관-태평건설" xfId="281"/>
    <cellStyle name="_대곡이설(투찰)_도덕-고흥도로(투찰)_합덕-신례원(2공구)투찰_마현생창(동양고속)_왜관-태평건설_예정공정표" xfId="282"/>
    <cellStyle name="_대곡이설(투찰)_도덕-고흥도로(투찰)_합덕-신례원(2공구)투찰_봉무지방산업단지도로(투찰)②" xfId="283"/>
    <cellStyle name="_대곡이설(투찰)_도덕-고흥도로(투찰)_합덕-신례원(2공구)투찰_봉무지방산업단지도로(투찰)②_마현생창(동양고속)" xfId="284"/>
    <cellStyle name="_대곡이설(투찰)_도덕-고흥도로(투찰)_합덕-신례원(2공구)투찰_봉무지방산업단지도로(투찰)②_마현생창(동양고속)_예정공정표" xfId="285"/>
    <cellStyle name="_대곡이설(투찰)_도덕-고흥도로(투찰)_합덕-신례원(2공구)투찰_봉무지방산업단지도로(투찰)②_마현생창(동양고속)_왜관-태평건설" xfId="286"/>
    <cellStyle name="_대곡이설(투찰)_도덕-고흥도로(투찰)_합덕-신례원(2공구)투찰_봉무지방산업단지도로(투찰)②_마현생창(동양고속)_왜관-태평건설_예정공정표" xfId="287"/>
    <cellStyle name="_대곡이설(투찰)_도덕-고흥도로(투찰)_합덕-신례원(2공구)투찰_봉무지방산업단지도로(투찰)②_예정공정표" xfId="288"/>
    <cellStyle name="_대곡이설(투찰)_도덕-고흥도로(투찰)_합덕-신례원(2공구)투찰_봉무지방산업단지도로(투찰)②_왜관-태평건설" xfId="289"/>
    <cellStyle name="_대곡이설(투찰)_도덕-고흥도로(투찰)_합덕-신례원(2공구)투찰_봉무지방산업단지도로(투찰)②_왜관-태평건설_예정공정표" xfId="290"/>
    <cellStyle name="_대곡이설(투찰)_도덕-고흥도로(투찰)_합덕-신례원(2공구)투찰_봉무지방산업단지도로(투찰)②+0.250%" xfId="291"/>
    <cellStyle name="_대곡이설(투찰)_도덕-고흥도로(투찰)_합덕-신례원(2공구)투찰_봉무지방산업단지도로(투찰)②+0.250%_마현생창(동양고속)" xfId="292"/>
    <cellStyle name="_대곡이설(투찰)_도덕-고흥도로(투찰)_합덕-신례원(2공구)투찰_봉무지방산업단지도로(투찰)②+0.250%_마현생창(동양고속)_예정공정표" xfId="293"/>
    <cellStyle name="_대곡이설(투찰)_도덕-고흥도로(투찰)_합덕-신례원(2공구)투찰_봉무지방산업단지도로(투찰)②+0.250%_마현생창(동양고속)_왜관-태평건설" xfId="294"/>
    <cellStyle name="_대곡이설(투찰)_도덕-고흥도로(투찰)_합덕-신례원(2공구)투찰_봉무지방산업단지도로(투찰)②+0.250%_마현생창(동양고속)_왜관-태평건설_예정공정표" xfId="295"/>
    <cellStyle name="_대곡이설(투찰)_도덕-고흥도로(투찰)_합덕-신례원(2공구)투찰_봉무지방산업단지도로(투찰)②+0.250%_예정공정표" xfId="296"/>
    <cellStyle name="_대곡이설(투찰)_도덕-고흥도로(투찰)_합덕-신례원(2공구)투찰_봉무지방산업단지도로(투찰)②+0.250%_왜관-태평건설" xfId="297"/>
    <cellStyle name="_대곡이설(투찰)_도덕-고흥도로(투찰)_합덕-신례원(2공구)투찰_봉무지방산업단지도로(투찰)②+0.250%_왜관-태평건설_예정공정표" xfId="298"/>
    <cellStyle name="_대곡이설(투찰)_도덕-고흥도로(투찰)_합덕-신례원(2공구)투찰_예정공정표" xfId="299"/>
    <cellStyle name="_대곡이설(투찰)_도덕-고흥도로(투찰)_합덕-신례원(2공구)투찰_왜관-태평건설" xfId="300"/>
    <cellStyle name="_대곡이설(투찰)_도덕-고흥도로(투찰)_합덕-신례원(2공구)투찰_왜관-태평건설_예정공정표" xfId="301"/>
    <cellStyle name="_대곡이설(투찰)_도덕-고흥도로(투찰)_합덕-신례원(2공구)투찰_합덕-신례원(2공구)투찰" xfId="302"/>
    <cellStyle name="_대곡이설(투찰)_도덕-고흥도로(투찰)_합덕-신례원(2공구)투찰_합덕-신례원(2공구)투찰_경찰서-터미널간도로(투찰)②" xfId="303"/>
    <cellStyle name="_대곡이설(투찰)_도덕-고흥도로(투찰)_합덕-신례원(2공구)투찰_합덕-신례원(2공구)투찰_경찰서-터미널간도로(투찰)②_마현생창(동양고속)" xfId="304"/>
    <cellStyle name="_대곡이설(투찰)_도덕-고흥도로(투찰)_합덕-신례원(2공구)투찰_합덕-신례원(2공구)투찰_경찰서-터미널간도로(투찰)②_마현생창(동양고속)_예정공정표" xfId="305"/>
    <cellStyle name="_대곡이설(투찰)_도덕-고흥도로(투찰)_합덕-신례원(2공구)투찰_합덕-신례원(2공구)투찰_경찰서-터미널간도로(투찰)②_마현생창(동양고속)_왜관-태평건설" xfId="306"/>
    <cellStyle name="_대곡이설(투찰)_도덕-고흥도로(투찰)_합덕-신례원(2공구)투찰_합덕-신례원(2공구)투찰_경찰서-터미널간도로(투찰)②_마현생창(동양고속)_왜관-태평건설_예정공정표" xfId="307"/>
    <cellStyle name="_대곡이설(투찰)_도덕-고흥도로(투찰)_합덕-신례원(2공구)투찰_합덕-신례원(2공구)투찰_경찰서-터미널간도로(투찰)②_예정공정표" xfId="308"/>
    <cellStyle name="_대곡이설(투찰)_도덕-고흥도로(투찰)_합덕-신례원(2공구)투찰_합덕-신례원(2공구)투찰_경찰서-터미널간도로(투찰)②_왜관-태평건설" xfId="309"/>
    <cellStyle name="_대곡이설(투찰)_도덕-고흥도로(투찰)_합덕-신례원(2공구)투찰_합덕-신례원(2공구)투찰_경찰서-터미널간도로(투찰)②_왜관-태평건설_예정공정표" xfId="310"/>
    <cellStyle name="_대곡이설(투찰)_도덕-고흥도로(투찰)_합덕-신례원(2공구)투찰_합덕-신례원(2공구)투찰_마현생창(동양고속)" xfId="311"/>
    <cellStyle name="_대곡이설(투찰)_도덕-고흥도로(투찰)_합덕-신례원(2공구)투찰_합덕-신례원(2공구)투찰_마현생창(동양고속)_예정공정표" xfId="312"/>
    <cellStyle name="_대곡이설(투찰)_도덕-고흥도로(투찰)_합덕-신례원(2공구)투찰_합덕-신례원(2공구)투찰_마현생창(동양고속)_왜관-태평건설" xfId="313"/>
    <cellStyle name="_대곡이설(투찰)_도덕-고흥도로(투찰)_합덕-신례원(2공구)투찰_합덕-신례원(2공구)투찰_마현생창(동양고속)_왜관-태평건설_예정공정표" xfId="314"/>
    <cellStyle name="_대곡이설(투찰)_도덕-고흥도로(투찰)_합덕-신례원(2공구)투찰_합덕-신례원(2공구)투찰_봉무지방산업단지도로(투찰)②" xfId="315"/>
    <cellStyle name="_대곡이설(투찰)_도덕-고흥도로(투찰)_합덕-신례원(2공구)투찰_합덕-신례원(2공구)투찰_봉무지방산업단지도로(투찰)②_마현생창(동양고속)" xfId="316"/>
    <cellStyle name="_대곡이설(투찰)_도덕-고흥도로(투찰)_합덕-신례원(2공구)투찰_합덕-신례원(2공구)투찰_봉무지방산업단지도로(투찰)②_마현생창(동양고속)_예정공정표" xfId="317"/>
    <cellStyle name="_대곡이설(투찰)_도덕-고흥도로(투찰)_합덕-신례원(2공구)투찰_합덕-신례원(2공구)투찰_봉무지방산업단지도로(투찰)②_마현생창(동양고속)_왜관-태평건설" xfId="318"/>
    <cellStyle name="_대곡이설(투찰)_도덕-고흥도로(투찰)_합덕-신례원(2공구)투찰_합덕-신례원(2공구)투찰_봉무지방산업단지도로(투찰)②_마현생창(동양고속)_왜관-태평건설_예정공정표" xfId="319"/>
    <cellStyle name="_대곡이설(투찰)_도덕-고흥도로(투찰)_합덕-신례원(2공구)투찰_합덕-신례원(2공구)투찰_봉무지방산업단지도로(투찰)②_예정공정표" xfId="320"/>
    <cellStyle name="_대곡이설(투찰)_도덕-고흥도로(투찰)_합덕-신례원(2공구)투찰_합덕-신례원(2공구)투찰_봉무지방산업단지도로(투찰)②_왜관-태평건설" xfId="321"/>
    <cellStyle name="_대곡이설(투찰)_도덕-고흥도로(투찰)_합덕-신례원(2공구)투찰_합덕-신례원(2공구)투찰_봉무지방산업단지도로(투찰)②_왜관-태평건설_예정공정표" xfId="322"/>
    <cellStyle name="_대곡이설(투찰)_도덕-고흥도로(투찰)_합덕-신례원(2공구)투찰_합덕-신례원(2공구)투찰_봉무지방산업단지도로(투찰)②+0.250%" xfId="323"/>
    <cellStyle name="_대곡이설(투찰)_도덕-고흥도로(투찰)_합덕-신례원(2공구)투찰_합덕-신례원(2공구)투찰_봉무지방산업단지도로(투찰)②+0.250%_마현생창(동양고속)" xfId="324"/>
    <cellStyle name="_대곡이설(투찰)_도덕-고흥도로(투찰)_합덕-신례원(2공구)투찰_합덕-신례원(2공구)투찰_봉무지방산업단지도로(투찰)②+0.250%_마현생창(동양고속)_예정공정표" xfId="325"/>
    <cellStyle name="_대곡이설(투찰)_도덕-고흥도로(투찰)_합덕-신례원(2공구)투찰_합덕-신례원(2공구)투찰_봉무지방산업단지도로(투찰)②+0.250%_마현생창(동양고속)_왜관-태평건설" xfId="326"/>
    <cellStyle name="_대곡이설(투찰)_도덕-고흥도로(투찰)_합덕-신례원(2공구)투찰_합덕-신례원(2공구)투찰_봉무지방산업단지도로(투찰)②+0.250%_마현생창(동양고속)_왜관-태평건설_예정공정표" xfId="327"/>
    <cellStyle name="_대곡이설(투찰)_도덕-고흥도로(투찰)_합덕-신례원(2공구)투찰_합덕-신례원(2공구)투찰_봉무지방산업단지도로(투찰)②+0.250%_예정공정표" xfId="328"/>
    <cellStyle name="_대곡이설(투찰)_도덕-고흥도로(투찰)_합덕-신례원(2공구)투찰_합덕-신례원(2공구)투찰_봉무지방산업단지도로(투찰)②+0.250%_왜관-태평건설" xfId="329"/>
    <cellStyle name="_대곡이설(투찰)_도덕-고흥도로(투찰)_합덕-신례원(2공구)투찰_합덕-신례원(2공구)투찰_봉무지방산업단지도로(투찰)②+0.250%_왜관-태평건설_예정공정표" xfId="330"/>
    <cellStyle name="_대곡이설(투찰)_도덕-고흥도로(투찰)_합덕-신례원(2공구)투찰_합덕-신례원(2공구)투찰_예정공정표" xfId="331"/>
    <cellStyle name="_대곡이설(투찰)_도덕-고흥도로(투찰)_합덕-신례원(2공구)투찰_합덕-신례원(2공구)투찰_왜관-태평건설" xfId="332"/>
    <cellStyle name="_대곡이설(투찰)_도덕-고흥도로(투찰)_합덕-신례원(2공구)투찰_합덕-신례원(2공구)투찰_왜관-태평건설_예정공정표" xfId="333"/>
    <cellStyle name="_대곡이설(투찰)_마현생창(동양고속)" xfId="334"/>
    <cellStyle name="_대곡이설(투찰)_마현생창(동양고속)_예정공정표" xfId="335"/>
    <cellStyle name="_대곡이설(투찰)_마현생창(동양고속)_왜관-태평건설" xfId="336"/>
    <cellStyle name="_대곡이설(투찰)_마현생창(동양고속)_왜관-태평건설_예정공정표" xfId="337"/>
    <cellStyle name="_대곡이설(투찰)_봉무지방산업단지도로(투찰)②" xfId="338"/>
    <cellStyle name="_대곡이설(투찰)_봉무지방산업단지도로(투찰)②_마현생창(동양고속)" xfId="339"/>
    <cellStyle name="_대곡이설(투찰)_봉무지방산업단지도로(투찰)②_마현생창(동양고속)_예정공정표" xfId="340"/>
    <cellStyle name="_대곡이설(투찰)_봉무지방산업단지도로(투찰)②_마현생창(동양고속)_왜관-태평건설" xfId="341"/>
    <cellStyle name="_대곡이설(투찰)_봉무지방산업단지도로(투찰)②_마현생창(동양고속)_왜관-태평건설_예정공정표" xfId="342"/>
    <cellStyle name="_대곡이설(투찰)_봉무지방산업단지도로(투찰)②_예정공정표" xfId="343"/>
    <cellStyle name="_대곡이설(투찰)_봉무지방산업단지도로(투찰)②_왜관-태평건설" xfId="344"/>
    <cellStyle name="_대곡이설(투찰)_봉무지방산업단지도로(투찰)②_왜관-태평건설_예정공정표" xfId="345"/>
    <cellStyle name="_대곡이설(투찰)_봉무지방산업단지도로(투찰)②+0.250%" xfId="346"/>
    <cellStyle name="_대곡이설(투찰)_봉무지방산업단지도로(투찰)②+0.250%_마현생창(동양고속)" xfId="347"/>
    <cellStyle name="_대곡이설(투찰)_봉무지방산업단지도로(투찰)②+0.250%_마현생창(동양고속)_예정공정표" xfId="348"/>
    <cellStyle name="_대곡이설(투찰)_봉무지방산업단지도로(투찰)②+0.250%_마현생창(동양고속)_왜관-태평건설" xfId="349"/>
    <cellStyle name="_대곡이설(투찰)_봉무지방산업단지도로(투찰)②+0.250%_마현생창(동양고속)_왜관-태평건설_예정공정표" xfId="350"/>
    <cellStyle name="_대곡이설(투찰)_봉무지방산업단지도로(투찰)②+0.250%_예정공정표" xfId="351"/>
    <cellStyle name="_대곡이설(투찰)_봉무지방산업단지도로(투찰)②+0.250%_왜관-태평건설" xfId="352"/>
    <cellStyle name="_대곡이설(투찰)_봉무지방산업단지도로(투찰)②+0.250%_왜관-태평건설_예정공정표" xfId="353"/>
    <cellStyle name="_대곡이설(투찰)_안산부대(투찰)⑤" xfId="354"/>
    <cellStyle name="_대곡이설(투찰)_안산부대(투찰)⑤_경찰서-터미널간도로(투찰)②" xfId="355"/>
    <cellStyle name="_대곡이설(투찰)_안산부대(투찰)⑤_경찰서-터미널간도로(투찰)②_마현생창(동양고속)" xfId="356"/>
    <cellStyle name="_대곡이설(투찰)_안산부대(투찰)⑤_경찰서-터미널간도로(투찰)②_마현생창(동양고속)_예정공정표" xfId="357"/>
    <cellStyle name="_대곡이설(투찰)_안산부대(투찰)⑤_경찰서-터미널간도로(투찰)②_마현생창(동양고속)_왜관-태평건설" xfId="358"/>
    <cellStyle name="_대곡이설(투찰)_안산부대(투찰)⑤_경찰서-터미널간도로(투찰)②_마현생창(동양고속)_왜관-태평건설_예정공정표" xfId="359"/>
    <cellStyle name="_대곡이설(투찰)_안산부대(투찰)⑤_경찰서-터미널간도로(투찰)②_예정공정표" xfId="360"/>
    <cellStyle name="_대곡이설(투찰)_안산부대(투찰)⑤_경찰서-터미널간도로(투찰)②_왜관-태평건설" xfId="361"/>
    <cellStyle name="_대곡이설(투찰)_안산부대(투찰)⑤_경찰서-터미널간도로(투찰)②_왜관-태평건설_예정공정표" xfId="362"/>
    <cellStyle name="_대곡이설(투찰)_안산부대(투찰)⑤_마현생창(동양고속)" xfId="363"/>
    <cellStyle name="_대곡이설(투찰)_안산부대(투찰)⑤_마현생창(동양고속)_예정공정표" xfId="364"/>
    <cellStyle name="_대곡이설(투찰)_안산부대(투찰)⑤_마현생창(동양고속)_왜관-태평건설" xfId="365"/>
    <cellStyle name="_대곡이설(투찰)_안산부대(투찰)⑤_마현생창(동양고속)_왜관-태평건설_예정공정표" xfId="366"/>
    <cellStyle name="_대곡이설(투찰)_안산부대(투찰)⑤_봉무지방산업단지도로(투찰)②" xfId="367"/>
    <cellStyle name="_대곡이설(투찰)_안산부대(투찰)⑤_봉무지방산업단지도로(투찰)②_마현생창(동양고속)" xfId="368"/>
    <cellStyle name="_대곡이설(투찰)_안산부대(투찰)⑤_봉무지방산업단지도로(투찰)②_마현생창(동양고속)_예정공정표" xfId="369"/>
    <cellStyle name="_대곡이설(투찰)_안산부대(투찰)⑤_봉무지방산업단지도로(투찰)②_마현생창(동양고속)_왜관-태평건설" xfId="370"/>
    <cellStyle name="_대곡이설(투찰)_안산부대(투찰)⑤_봉무지방산업단지도로(투찰)②_마현생창(동양고속)_왜관-태평건설_예정공정표" xfId="371"/>
    <cellStyle name="_대곡이설(투찰)_안산부대(투찰)⑤_봉무지방산업단지도로(투찰)②_예정공정표" xfId="372"/>
    <cellStyle name="_대곡이설(투찰)_안산부대(투찰)⑤_봉무지방산업단지도로(투찰)②_왜관-태평건설" xfId="373"/>
    <cellStyle name="_대곡이설(투찰)_안산부대(투찰)⑤_봉무지방산업단지도로(투찰)②_왜관-태평건설_예정공정표" xfId="374"/>
    <cellStyle name="_대곡이설(투찰)_안산부대(투찰)⑤_봉무지방산업단지도로(투찰)②+0.250%" xfId="375"/>
    <cellStyle name="_대곡이설(투찰)_안산부대(투찰)⑤_봉무지방산업단지도로(투찰)②+0.250%_마현생창(동양고속)" xfId="376"/>
    <cellStyle name="_대곡이설(투찰)_안산부대(투찰)⑤_봉무지방산업단지도로(투찰)②+0.250%_마현생창(동양고속)_예정공정표" xfId="377"/>
    <cellStyle name="_대곡이설(투찰)_안산부대(투찰)⑤_봉무지방산업단지도로(투찰)②+0.250%_마현생창(동양고속)_왜관-태평건설" xfId="378"/>
    <cellStyle name="_대곡이설(투찰)_안산부대(투찰)⑤_봉무지방산업단지도로(투찰)②+0.250%_마현생창(동양고속)_왜관-태평건설_예정공정표" xfId="379"/>
    <cellStyle name="_대곡이설(투찰)_안산부대(투찰)⑤_봉무지방산업단지도로(투찰)②+0.250%_예정공정표" xfId="380"/>
    <cellStyle name="_대곡이설(투찰)_안산부대(투찰)⑤_봉무지방산업단지도로(투찰)②+0.250%_왜관-태평건설" xfId="381"/>
    <cellStyle name="_대곡이설(투찰)_안산부대(투찰)⑤_봉무지방산업단지도로(투찰)②+0.250%_왜관-태평건설_예정공정표" xfId="382"/>
    <cellStyle name="_대곡이설(투찰)_안산부대(투찰)⑤_예정공정표" xfId="383"/>
    <cellStyle name="_대곡이설(투찰)_안산부대(투찰)⑤_왜관-태평건설" xfId="384"/>
    <cellStyle name="_대곡이설(투찰)_안산부대(투찰)⑤_왜관-태평건설_예정공정표" xfId="385"/>
    <cellStyle name="_대곡이설(투찰)_안산부대(투찰)⑤_합덕-신례원(2공구)투찰" xfId="386"/>
    <cellStyle name="_대곡이설(투찰)_안산부대(투찰)⑤_합덕-신례원(2공구)투찰_경찰서-터미널간도로(투찰)②" xfId="387"/>
    <cellStyle name="_대곡이설(투찰)_안산부대(투찰)⑤_합덕-신례원(2공구)투찰_경찰서-터미널간도로(투찰)②_마현생창(동양고속)" xfId="388"/>
    <cellStyle name="_대곡이설(투찰)_안산부대(투찰)⑤_합덕-신례원(2공구)투찰_경찰서-터미널간도로(투찰)②_마현생창(동양고속)_예정공정표" xfId="389"/>
    <cellStyle name="_대곡이설(투찰)_안산부대(투찰)⑤_합덕-신례원(2공구)투찰_경찰서-터미널간도로(투찰)②_마현생창(동양고속)_왜관-태평건설" xfId="390"/>
    <cellStyle name="_대곡이설(투찰)_안산부대(투찰)⑤_합덕-신례원(2공구)투찰_경찰서-터미널간도로(투찰)②_마현생창(동양고속)_왜관-태평건설_예정공정표" xfId="391"/>
    <cellStyle name="_대곡이설(투찰)_안산부대(투찰)⑤_합덕-신례원(2공구)투찰_경찰서-터미널간도로(투찰)②_예정공정표" xfId="392"/>
    <cellStyle name="_대곡이설(투찰)_안산부대(투찰)⑤_합덕-신례원(2공구)투찰_경찰서-터미널간도로(투찰)②_왜관-태평건설" xfId="393"/>
    <cellStyle name="_대곡이설(투찰)_안산부대(투찰)⑤_합덕-신례원(2공구)투찰_경찰서-터미널간도로(투찰)②_왜관-태평건설_예정공정표" xfId="394"/>
    <cellStyle name="_대곡이설(투찰)_안산부대(투찰)⑤_합덕-신례원(2공구)투찰_마현생창(동양고속)" xfId="395"/>
    <cellStyle name="_대곡이설(투찰)_안산부대(투찰)⑤_합덕-신례원(2공구)투찰_마현생창(동양고속)_예정공정표" xfId="396"/>
    <cellStyle name="_대곡이설(투찰)_안산부대(투찰)⑤_합덕-신례원(2공구)투찰_마현생창(동양고속)_왜관-태평건설" xfId="397"/>
    <cellStyle name="_대곡이설(투찰)_안산부대(투찰)⑤_합덕-신례원(2공구)투찰_마현생창(동양고속)_왜관-태평건설_예정공정표" xfId="398"/>
    <cellStyle name="_대곡이설(투찰)_안산부대(투찰)⑤_합덕-신례원(2공구)투찰_봉무지방산업단지도로(투찰)②" xfId="399"/>
    <cellStyle name="_대곡이설(투찰)_안산부대(투찰)⑤_합덕-신례원(2공구)투찰_봉무지방산업단지도로(투찰)②_마현생창(동양고속)" xfId="400"/>
    <cellStyle name="_대곡이설(투찰)_안산부대(투찰)⑤_합덕-신례원(2공구)투찰_봉무지방산업단지도로(투찰)②_마현생창(동양고속)_예정공정표" xfId="401"/>
    <cellStyle name="_대곡이설(투찰)_안산부대(투찰)⑤_합덕-신례원(2공구)투찰_봉무지방산업단지도로(투찰)②_마현생창(동양고속)_왜관-태평건설" xfId="402"/>
    <cellStyle name="_대곡이설(투찰)_안산부대(투찰)⑤_합덕-신례원(2공구)투찰_봉무지방산업단지도로(투찰)②_마현생창(동양고속)_왜관-태평건설_예정공정표" xfId="403"/>
    <cellStyle name="_대곡이설(투찰)_안산부대(투찰)⑤_합덕-신례원(2공구)투찰_봉무지방산업단지도로(투찰)②_예정공정표" xfId="404"/>
    <cellStyle name="_대곡이설(투찰)_안산부대(투찰)⑤_합덕-신례원(2공구)투찰_봉무지방산업단지도로(투찰)②_왜관-태평건설" xfId="405"/>
    <cellStyle name="_대곡이설(투찰)_안산부대(투찰)⑤_합덕-신례원(2공구)투찰_봉무지방산업단지도로(투찰)②_왜관-태평건설_예정공정표" xfId="406"/>
    <cellStyle name="_대곡이설(투찰)_안산부대(투찰)⑤_합덕-신례원(2공구)투찰_봉무지방산업단지도로(투찰)②+0.250%" xfId="407"/>
    <cellStyle name="_대곡이설(투찰)_안산부대(투찰)⑤_합덕-신례원(2공구)투찰_봉무지방산업단지도로(투찰)②+0.250%_마현생창(동양고속)" xfId="408"/>
    <cellStyle name="_대곡이설(투찰)_안산부대(투찰)⑤_합덕-신례원(2공구)투찰_봉무지방산업단지도로(투찰)②+0.250%_마현생창(동양고속)_예정공정표" xfId="409"/>
    <cellStyle name="_대곡이설(투찰)_안산부대(투찰)⑤_합덕-신례원(2공구)투찰_봉무지방산업단지도로(투찰)②+0.250%_마현생창(동양고속)_왜관-태평건설" xfId="410"/>
    <cellStyle name="_대곡이설(투찰)_안산부대(투찰)⑤_합덕-신례원(2공구)투찰_봉무지방산업단지도로(투찰)②+0.250%_마현생창(동양고속)_왜관-태평건설_예정공정표" xfId="411"/>
    <cellStyle name="_대곡이설(투찰)_안산부대(투찰)⑤_합덕-신례원(2공구)투찰_봉무지방산업단지도로(투찰)②+0.250%_예정공정표" xfId="412"/>
    <cellStyle name="_대곡이설(투찰)_안산부대(투찰)⑤_합덕-신례원(2공구)투찰_봉무지방산업단지도로(투찰)②+0.250%_왜관-태평건설" xfId="413"/>
    <cellStyle name="_대곡이설(투찰)_안산부대(투찰)⑤_합덕-신례원(2공구)투찰_봉무지방산업단지도로(투찰)②+0.250%_왜관-태평건설_예정공정표" xfId="414"/>
    <cellStyle name="_대곡이설(투찰)_안산부대(투찰)⑤_합덕-신례원(2공구)투찰_예정공정표" xfId="415"/>
    <cellStyle name="_대곡이설(투찰)_안산부대(투찰)⑤_합덕-신례원(2공구)투찰_왜관-태평건설" xfId="416"/>
    <cellStyle name="_대곡이설(투찰)_안산부대(투찰)⑤_합덕-신례원(2공구)투찰_왜관-태평건설_예정공정표" xfId="417"/>
    <cellStyle name="_대곡이설(투찰)_안산부대(투찰)⑤_합덕-신례원(2공구)투찰_합덕-신례원(2공구)투찰" xfId="418"/>
    <cellStyle name="_대곡이설(투찰)_안산부대(투찰)⑤_합덕-신례원(2공구)투찰_합덕-신례원(2공구)투찰_경찰서-터미널간도로(투찰)②" xfId="419"/>
    <cellStyle name="_대곡이설(투찰)_안산부대(투찰)⑤_합덕-신례원(2공구)투찰_합덕-신례원(2공구)투찰_경찰서-터미널간도로(투찰)②_마현생창(동양고속)" xfId="420"/>
    <cellStyle name="_대곡이설(투찰)_안산부대(투찰)⑤_합덕-신례원(2공구)투찰_합덕-신례원(2공구)투찰_경찰서-터미널간도로(투찰)②_마현생창(동양고속)_예정공정표" xfId="421"/>
    <cellStyle name="_대곡이설(투찰)_안산부대(투찰)⑤_합덕-신례원(2공구)투찰_합덕-신례원(2공구)투찰_경찰서-터미널간도로(투찰)②_마현생창(동양고속)_왜관-태평건설" xfId="422"/>
    <cellStyle name="_대곡이설(투찰)_안산부대(투찰)⑤_합덕-신례원(2공구)투찰_합덕-신례원(2공구)투찰_경찰서-터미널간도로(투찰)②_마현생창(동양고속)_왜관-태평건설_예정공정표" xfId="423"/>
    <cellStyle name="_대곡이설(투찰)_안산부대(투찰)⑤_합덕-신례원(2공구)투찰_합덕-신례원(2공구)투찰_경찰서-터미널간도로(투찰)②_예정공정표" xfId="424"/>
    <cellStyle name="_대곡이설(투찰)_안산부대(투찰)⑤_합덕-신례원(2공구)투찰_합덕-신례원(2공구)투찰_경찰서-터미널간도로(투찰)②_왜관-태평건설" xfId="425"/>
    <cellStyle name="_대곡이설(투찰)_안산부대(투찰)⑤_합덕-신례원(2공구)투찰_합덕-신례원(2공구)투찰_경찰서-터미널간도로(투찰)②_왜관-태평건설_예정공정표" xfId="426"/>
    <cellStyle name="_대곡이설(투찰)_안산부대(투찰)⑤_합덕-신례원(2공구)투찰_합덕-신례원(2공구)투찰_마현생창(동양고속)" xfId="427"/>
    <cellStyle name="_대곡이설(투찰)_안산부대(투찰)⑤_합덕-신례원(2공구)투찰_합덕-신례원(2공구)투찰_마현생창(동양고속)_예정공정표" xfId="428"/>
    <cellStyle name="_대곡이설(투찰)_안산부대(투찰)⑤_합덕-신례원(2공구)투찰_합덕-신례원(2공구)투찰_마현생창(동양고속)_왜관-태평건설" xfId="429"/>
    <cellStyle name="_대곡이설(투찰)_안산부대(투찰)⑤_합덕-신례원(2공구)투찰_합덕-신례원(2공구)투찰_마현생창(동양고속)_왜관-태평건설_예정공정표" xfId="430"/>
    <cellStyle name="_대곡이설(투찰)_안산부대(투찰)⑤_합덕-신례원(2공구)투찰_합덕-신례원(2공구)투찰_봉무지방산업단지도로(투찰)②" xfId="431"/>
    <cellStyle name="_대곡이설(투찰)_안산부대(투찰)⑤_합덕-신례원(2공구)투찰_합덕-신례원(2공구)투찰_봉무지방산업단지도로(투찰)②_마현생창(동양고속)" xfId="432"/>
    <cellStyle name="_대곡이설(투찰)_안산부대(투찰)⑤_합덕-신례원(2공구)투찰_합덕-신례원(2공구)투찰_봉무지방산업단지도로(투찰)②_마현생창(동양고속)_예정공정표" xfId="433"/>
    <cellStyle name="_대곡이설(투찰)_안산부대(투찰)⑤_합덕-신례원(2공구)투찰_합덕-신례원(2공구)투찰_봉무지방산업단지도로(투찰)②_마현생창(동양고속)_왜관-태평건설" xfId="434"/>
    <cellStyle name="_대곡이설(투찰)_안산부대(투찰)⑤_합덕-신례원(2공구)투찰_합덕-신례원(2공구)투찰_봉무지방산업단지도로(투찰)②_마현생창(동양고속)_왜관-태평건설_예정공정표" xfId="435"/>
    <cellStyle name="_대곡이설(투찰)_안산부대(투찰)⑤_합덕-신례원(2공구)투찰_합덕-신례원(2공구)투찰_봉무지방산업단지도로(투찰)②_예정공정표" xfId="436"/>
    <cellStyle name="_대곡이설(투찰)_안산부대(투찰)⑤_합덕-신례원(2공구)투찰_합덕-신례원(2공구)투찰_봉무지방산업단지도로(투찰)②_왜관-태평건설" xfId="437"/>
    <cellStyle name="_대곡이설(투찰)_안산부대(투찰)⑤_합덕-신례원(2공구)투찰_합덕-신례원(2공구)투찰_봉무지방산업단지도로(투찰)②_왜관-태평건설_예정공정표" xfId="438"/>
    <cellStyle name="_대곡이설(투찰)_안산부대(투찰)⑤_합덕-신례원(2공구)투찰_합덕-신례원(2공구)투찰_봉무지방산업단지도로(투찰)②+0.250%" xfId="439"/>
    <cellStyle name="_대곡이설(투찰)_안산부대(투찰)⑤_합덕-신례원(2공구)투찰_합덕-신례원(2공구)투찰_봉무지방산업단지도로(투찰)②+0.250%_마현생창(동양고속)" xfId="440"/>
    <cellStyle name="_대곡이설(투찰)_안산부대(투찰)⑤_합덕-신례원(2공구)투찰_합덕-신례원(2공구)투찰_봉무지방산업단지도로(투찰)②+0.250%_마현생창(동양고속)_예정공정표" xfId="441"/>
    <cellStyle name="_대곡이설(투찰)_안산부대(투찰)⑤_합덕-신례원(2공구)투찰_합덕-신례원(2공구)투찰_봉무지방산업단지도로(투찰)②+0.250%_마현생창(동양고속)_왜관-태평건설" xfId="442"/>
    <cellStyle name="_대곡이설(투찰)_안산부대(투찰)⑤_합덕-신례원(2공구)투찰_합덕-신례원(2공구)투찰_봉무지방산업단지도로(투찰)②+0.250%_마현생창(동양고속)_왜관-태평건설_예정공정표" xfId="443"/>
    <cellStyle name="_대곡이설(투찰)_안산부대(투찰)⑤_합덕-신례원(2공구)투찰_합덕-신례원(2공구)투찰_봉무지방산업단지도로(투찰)②+0.250%_예정공정표" xfId="444"/>
    <cellStyle name="_대곡이설(투찰)_안산부대(투찰)⑤_합덕-신례원(2공구)투찰_합덕-신례원(2공구)투찰_봉무지방산업단지도로(투찰)②+0.250%_왜관-태평건설" xfId="445"/>
    <cellStyle name="_대곡이설(투찰)_안산부대(투찰)⑤_합덕-신례원(2공구)투찰_합덕-신례원(2공구)투찰_봉무지방산업단지도로(투찰)②+0.250%_왜관-태평건설_예정공정표" xfId="446"/>
    <cellStyle name="_대곡이설(투찰)_안산부대(투찰)⑤_합덕-신례원(2공구)투찰_합덕-신례원(2공구)투찰_예정공정표" xfId="447"/>
    <cellStyle name="_대곡이설(투찰)_안산부대(투찰)⑤_합덕-신례원(2공구)투찰_합덕-신례원(2공구)투찰_왜관-태평건설" xfId="448"/>
    <cellStyle name="_대곡이설(투찰)_안산부대(투찰)⑤_합덕-신례원(2공구)투찰_합덕-신례원(2공구)투찰_왜관-태평건설_예정공정표" xfId="449"/>
    <cellStyle name="_대곡이설(투찰)_양곡부두(투찰)-0.31%" xfId="450"/>
    <cellStyle name="_대곡이설(투찰)_양곡부두(투찰)-0.31%_경찰서-터미널간도로(투찰)②" xfId="451"/>
    <cellStyle name="_대곡이설(투찰)_양곡부두(투찰)-0.31%_경찰서-터미널간도로(투찰)②_마현생창(동양고속)" xfId="452"/>
    <cellStyle name="_대곡이설(투찰)_양곡부두(투찰)-0.31%_경찰서-터미널간도로(투찰)②_마현생창(동양고속)_예정공정표" xfId="453"/>
    <cellStyle name="_대곡이설(투찰)_양곡부두(투찰)-0.31%_경찰서-터미널간도로(투찰)②_마현생창(동양고속)_왜관-태평건설" xfId="454"/>
    <cellStyle name="_대곡이설(투찰)_양곡부두(투찰)-0.31%_경찰서-터미널간도로(투찰)②_마현생창(동양고속)_왜관-태평건설_예정공정표" xfId="455"/>
    <cellStyle name="_대곡이설(투찰)_양곡부두(투찰)-0.31%_경찰서-터미널간도로(투찰)②_예정공정표" xfId="456"/>
    <cellStyle name="_대곡이설(투찰)_양곡부두(투찰)-0.31%_경찰서-터미널간도로(투찰)②_왜관-태평건설" xfId="457"/>
    <cellStyle name="_대곡이설(투찰)_양곡부두(투찰)-0.31%_경찰서-터미널간도로(투찰)②_왜관-태평건설_예정공정표" xfId="458"/>
    <cellStyle name="_대곡이설(투찰)_양곡부두(투찰)-0.31%_마현생창(동양고속)" xfId="459"/>
    <cellStyle name="_대곡이설(투찰)_양곡부두(투찰)-0.31%_마현생창(동양고속)_예정공정표" xfId="460"/>
    <cellStyle name="_대곡이설(투찰)_양곡부두(투찰)-0.31%_마현생창(동양고속)_왜관-태평건설" xfId="461"/>
    <cellStyle name="_대곡이설(투찰)_양곡부두(투찰)-0.31%_마현생창(동양고속)_왜관-태평건설_예정공정표" xfId="462"/>
    <cellStyle name="_대곡이설(투찰)_양곡부두(투찰)-0.31%_봉무지방산업단지도로(투찰)②" xfId="463"/>
    <cellStyle name="_대곡이설(투찰)_양곡부두(투찰)-0.31%_봉무지방산업단지도로(투찰)②_마현생창(동양고속)" xfId="464"/>
    <cellStyle name="_대곡이설(투찰)_양곡부두(투찰)-0.31%_봉무지방산업단지도로(투찰)②_마현생창(동양고속)_예정공정표" xfId="465"/>
    <cellStyle name="_대곡이설(투찰)_양곡부두(투찰)-0.31%_봉무지방산업단지도로(투찰)②_마현생창(동양고속)_왜관-태평건설" xfId="466"/>
    <cellStyle name="_대곡이설(투찰)_양곡부두(투찰)-0.31%_봉무지방산업단지도로(투찰)②_마현생창(동양고속)_왜관-태평건설_예정공정표" xfId="467"/>
    <cellStyle name="_대곡이설(투찰)_양곡부두(투찰)-0.31%_봉무지방산업단지도로(투찰)②_예정공정표" xfId="468"/>
    <cellStyle name="_대곡이설(투찰)_양곡부두(투찰)-0.31%_봉무지방산업단지도로(투찰)②_왜관-태평건설" xfId="469"/>
    <cellStyle name="_대곡이설(투찰)_양곡부두(투찰)-0.31%_봉무지방산업단지도로(투찰)②_왜관-태평건설_예정공정표" xfId="470"/>
    <cellStyle name="_대곡이설(투찰)_양곡부두(투찰)-0.31%_봉무지방산업단지도로(투찰)②+0.250%" xfId="471"/>
    <cellStyle name="_대곡이설(투찰)_양곡부두(투찰)-0.31%_봉무지방산업단지도로(투찰)②+0.250%_마현생창(동양고속)" xfId="472"/>
    <cellStyle name="_대곡이설(투찰)_양곡부두(투찰)-0.31%_봉무지방산업단지도로(투찰)②+0.250%_마현생창(동양고속)_예정공정표" xfId="473"/>
    <cellStyle name="_대곡이설(투찰)_양곡부두(투찰)-0.31%_봉무지방산업단지도로(투찰)②+0.250%_마현생창(동양고속)_왜관-태평건설" xfId="474"/>
    <cellStyle name="_대곡이설(투찰)_양곡부두(투찰)-0.31%_봉무지방산업단지도로(투찰)②+0.250%_마현생창(동양고속)_왜관-태평건설_예정공정표" xfId="475"/>
    <cellStyle name="_대곡이설(투찰)_양곡부두(투찰)-0.31%_봉무지방산업단지도로(투찰)②+0.250%_예정공정표" xfId="476"/>
    <cellStyle name="_대곡이설(투찰)_양곡부두(투찰)-0.31%_봉무지방산업단지도로(투찰)②+0.250%_왜관-태평건설" xfId="477"/>
    <cellStyle name="_대곡이설(투찰)_양곡부두(투찰)-0.31%_봉무지방산업단지도로(투찰)②+0.250%_왜관-태평건설_예정공정표" xfId="478"/>
    <cellStyle name="_대곡이설(투찰)_양곡부두(투찰)-0.31%_예정공정표" xfId="479"/>
    <cellStyle name="_대곡이설(투찰)_양곡부두(투찰)-0.31%_왜관-태평건설" xfId="480"/>
    <cellStyle name="_대곡이설(투찰)_양곡부두(투찰)-0.31%_왜관-태평건설_예정공정표" xfId="481"/>
    <cellStyle name="_대곡이설(투찰)_양곡부두(투찰)-0.31%_합덕-신례원(2공구)투찰" xfId="482"/>
    <cellStyle name="_대곡이설(투찰)_양곡부두(투찰)-0.31%_합덕-신례원(2공구)투찰_경찰서-터미널간도로(투찰)②" xfId="483"/>
    <cellStyle name="_대곡이설(투찰)_양곡부두(투찰)-0.31%_합덕-신례원(2공구)투찰_경찰서-터미널간도로(투찰)②_마현생창(동양고속)" xfId="484"/>
    <cellStyle name="_대곡이설(투찰)_양곡부두(투찰)-0.31%_합덕-신례원(2공구)투찰_경찰서-터미널간도로(투찰)②_마현생창(동양고속)_예정공정표" xfId="485"/>
    <cellStyle name="_대곡이설(투찰)_양곡부두(투찰)-0.31%_합덕-신례원(2공구)투찰_경찰서-터미널간도로(투찰)②_마현생창(동양고속)_왜관-태평건설" xfId="486"/>
    <cellStyle name="_대곡이설(투찰)_양곡부두(투찰)-0.31%_합덕-신례원(2공구)투찰_경찰서-터미널간도로(투찰)②_마현생창(동양고속)_왜관-태평건설_예정공정표" xfId="487"/>
    <cellStyle name="_대곡이설(투찰)_양곡부두(투찰)-0.31%_합덕-신례원(2공구)투찰_경찰서-터미널간도로(투찰)②_예정공정표" xfId="488"/>
    <cellStyle name="_대곡이설(투찰)_양곡부두(투찰)-0.31%_합덕-신례원(2공구)투찰_경찰서-터미널간도로(투찰)②_왜관-태평건설" xfId="489"/>
    <cellStyle name="_대곡이설(투찰)_양곡부두(투찰)-0.31%_합덕-신례원(2공구)투찰_경찰서-터미널간도로(투찰)②_왜관-태평건설_예정공정표" xfId="490"/>
    <cellStyle name="_대곡이설(투찰)_양곡부두(투찰)-0.31%_합덕-신례원(2공구)투찰_마현생창(동양고속)" xfId="491"/>
    <cellStyle name="_대곡이설(투찰)_양곡부두(투찰)-0.31%_합덕-신례원(2공구)투찰_마현생창(동양고속)_예정공정표" xfId="492"/>
    <cellStyle name="_대곡이설(투찰)_양곡부두(투찰)-0.31%_합덕-신례원(2공구)투찰_마현생창(동양고속)_왜관-태평건설" xfId="493"/>
    <cellStyle name="_대곡이설(투찰)_양곡부두(투찰)-0.31%_합덕-신례원(2공구)투찰_마현생창(동양고속)_왜관-태평건설_예정공정표" xfId="494"/>
    <cellStyle name="_대곡이설(투찰)_양곡부두(투찰)-0.31%_합덕-신례원(2공구)투찰_봉무지방산업단지도로(투찰)②" xfId="495"/>
    <cellStyle name="_대곡이설(투찰)_양곡부두(투찰)-0.31%_합덕-신례원(2공구)투찰_봉무지방산업단지도로(투찰)②_마현생창(동양고속)" xfId="496"/>
    <cellStyle name="_대곡이설(투찰)_양곡부두(투찰)-0.31%_합덕-신례원(2공구)투찰_봉무지방산업단지도로(투찰)②_마현생창(동양고속)_예정공정표" xfId="497"/>
    <cellStyle name="_대곡이설(투찰)_양곡부두(투찰)-0.31%_합덕-신례원(2공구)투찰_봉무지방산업단지도로(투찰)②_마현생창(동양고속)_왜관-태평건설" xfId="498"/>
    <cellStyle name="_대곡이설(투찰)_양곡부두(투찰)-0.31%_합덕-신례원(2공구)투찰_봉무지방산업단지도로(투찰)②_마현생창(동양고속)_왜관-태평건설_예정공정표" xfId="499"/>
    <cellStyle name="_대곡이설(투찰)_양곡부두(투찰)-0.31%_합덕-신례원(2공구)투찰_봉무지방산업단지도로(투찰)②_예정공정표" xfId="500"/>
    <cellStyle name="_대곡이설(투찰)_양곡부두(투찰)-0.31%_합덕-신례원(2공구)투찰_봉무지방산업단지도로(투찰)②_왜관-태평건설" xfId="501"/>
    <cellStyle name="_대곡이설(투찰)_양곡부두(투찰)-0.31%_합덕-신례원(2공구)투찰_봉무지방산업단지도로(투찰)②_왜관-태평건설_예정공정표" xfId="502"/>
    <cellStyle name="_대곡이설(투찰)_양곡부두(투찰)-0.31%_합덕-신례원(2공구)투찰_봉무지방산업단지도로(투찰)②+0.250%" xfId="503"/>
    <cellStyle name="_대곡이설(투찰)_양곡부두(투찰)-0.31%_합덕-신례원(2공구)투찰_봉무지방산업단지도로(투찰)②+0.250%_마현생창(동양고속)" xfId="504"/>
    <cellStyle name="_대곡이설(투찰)_양곡부두(투찰)-0.31%_합덕-신례원(2공구)투찰_봉무지방산업단지도로(투찰)②+0.250%_마현생창(동양고속)_예정공정표" xfId="505"/>
    <cellStyle name="_대곡이설(투찰)_양곡부두(투찰)-0.31%_합덕-신례원(2공구)투찰_봉무지방산업단지도로(투찰)②+0.250%_마현생창(동양고속)_왜관-태평건설" xfId="506"/>
    <cellStyle name="_대곡이설(투찰)_양곡부두(투찰)-0.31%_합덕-신례원(2공구)투찰_봉무지방산업단지도로(투찰)②+0.250%_마현생창(동양고속)_왜관-태평건설_예정공정표" xfId="507"/>
    <cellStyle name="_대곡이설(투찰)_양곡부두(투찰)-0.31%_합덕-신례원(2공구)투찰_봉무지방산업단지도로(투찰)②+0.250%_예정공정표" xfId="508"/>
    <cellStyle name="_대곡이설(투찰)_양곡부두(투찰)-0.31%_합덕-신례원(2공구)투찰_봉무지방산업단지도로(투찰)②+0.250%_왜관-태평건설" xfId="509"/>
    <cellStyle name="_대곡이설(투찰)_양곡부두(투찰)-0.31%_합덕-신례원(2공구)투찰_봉무지방산업단지도로(투찰)②+0.250%_왜관-태평건설_예정공정표" xfId="510"/>
    <cellStyle name="_대곡이설(투찰)_양곡부두(투찰)-0.31%_합덕-신례원(2공구)투찰_예정공정표" xfId="511"/>
    <cellStyle name="_대곡이설(투찰)_양곡부두(투찰)-0.31%_합덕-신례원(2공구)투찰_왜관-태평건설" xfId="512"/>
    <cellStyle name="_대곡이설(투찰)_양곡부두(투찰)-0.31%_합덕-신례원(2공구)투찰_왜관-태평건설_예정공정표" xfId="513"/>
    <cellStyle name="_대곡이설(투찰)_양곡부두(투찰)-0.31%_합덕-신례원(2공구)투찰_합덕-신례원(2공구)투찰" xfId="514"/>
    <cellStyle name="_대곡이설(투찰)_양곡부두(투찰)-0.31%_합덕-신례원(2공구)투찰_합덕-신례원(2공구)투찰_경찰서-터미널간도로(투찰)②" xfId="515"/>
    <cellStyle name="_대곡이설(투찰)_양곡부두(투찰)-0.31%_합덕-신례원(2공구)투찰_합덕-신례원(2공구)투찰_경찰서-터미널간도로(투찰)②_마현생창(동양고속)" xfId="516"/>
    <cellStyle name="_대곡이설(투찰)_양곡부두(투찰)-0.31%_합덕-신례원(2공구)투찰_합덕-신례원(2공구)투찰_경찰서-터미널간도로(투찰)②_마현생창(동양고속)_예정공정표" xfId="517"/>
    <cellStyle name="_대곡이설(투찰)_양곡부두(투찰)-0.31%_합덕-신례원(2공구)투찰_합덕-신례원(2공구)투찰_경찰서-터미널간도로(투찰)②_마현생창(동양고속)_왜관-태평건설" xfId="518"/>
    <cellStyle name="_대곡이설(투찰)_양곡부두(투찰)-0.31%_합덕-신례원(2공구)투찰_합덕-신례원(2공구)투찰_경찰서-터미널간도로(투찰)②_마현생창(동양고속)_왜관-태평건설_예정공정표" xfId="519"/>
    <cellStyle name="_대곡이설(투찰)_양곡부두(투찰)-0.31%_합덕-신례원(2공구)투찰_합덕-신례원(2공구)투찰_경찰서-터미널간도로(투찰)②_예정공정표" xfId="520"/>
    <cellStyle name="_대곡이설(투찰)_양곡부두(투찰)-0.31%_합덕-신례원(2공구)투찰_합덕-신례원(2공구)투찰_경찰서-터미널간도로(투찰)②_왜관-태평건설" xfId="521"/>
    <cellStyle name="_대곡이설(투찰)_양곡부두(투찰)-0.31%_합덕-신례원(2공구)투찰_합덕-신례원(2공구)투찰_경찰서-터미널간도로(투찰)②_왜관-태평건설_예정공정표" xfId="522"/>
    <cellStyle name="_대곡이설(투찰)_양곡부두(투찰)-0.31%_합덕-신례원(2공구)투찰_합덕-신례원(2공구)투찰_마현생창(동양고속)" xfId="523"/>
    <cellStyle name="_대곡이설(투찰)_양곡부두(투찰)-0.31%_합덕-신례원(2공구)투찰_합덕-신례원(2공구)투찰_마현생창(동양고속)_예정공정표" xfId="524"/>
    <cellStyle name="_대곡이설(투찰)_양곡부두(투찰)-0.31%_합덕-신례원(2공구)투찰_합덕-신례원(2공구)투찰_마현생창(동양고속)_왜관-태평건설" xfId="525"/>
    <cellStyle name="_대곡이설(투찰)_양곡부두(투찰)-0.31%_합덕-신례원(2공구)투찰_합덕-신례원(2공구)투찰_마현생창(동양고속)_왜관-태평건설_예정공정표" xfId="526"/>
    <cellStyle name="_대곡이설(투찰)_양곡부두(투찰)-0.31%_합덕-신례원(2공구)투찰_합덕-신례원(2공구)투찰_봉무지방산업단지도로(투찰)②" xfId="527"/>
    <cellStyle name="_대곡이설(투찰)_양곡부두(투찰)-0.31%_합덕-신례원(2공구)투찰_합덕-신례원(2공구)투찰_봉무지방산업단지도로(투찰)②_마현생창(동양고속)" xfId="528"/>
    <cellStyle name="_대곡이설(투찰)_양곡부두(투찰)-0.31%_합덕-신례원(2공구)투찰_합덕-신례원(2공구)투찰_봉무지방산업단지도로(투찰)②_마현생창(동양고속)_예정공정표" xfId="529"/>
    <cellStyle name="_대곡이설(투찰)_양곡부두(투찰)-0.31%_합덕-신례원(2공구)투찰_합덕-신례원(2공구)투찰_봉무지방산업단지도로(투찰)②_마현생창(동양고속)_왜관-태평건설" xfId="530"/>
    <cellStyle name="_대곡이설(투찰)_양곡부두(투찰)-0.31%_합덕-신례원(2공구)투찰_합덕-신례원(2공구)투찰_봉무지방산업단지도로(투찰)②_마현생창(동양고속)_왜관-태평건설_예정공정표" xfId="531"/>
    <cellStyle name="_대곡이설(투찰)_양곡부두(투찰)-0.31%_합덕-신례원(2공구)투찰_합덕-신례원(2공구)투찰_봉무지방산업단지도로(투찰)②_예정공정표" xfId="532"/>
    <cellStyle name="_대곡이설(투찰)_양곡부두(투찰)-0.31%_합덕-신례원(2공구)투찰_합덕-신례원(2공구)투찰_봉무지방산업단지도로(투찰)②_왜관-태평건설" xfId="533"/>
    <cellStyle name="_대곡이설(투찰)_양곡부두(투찰)-0.31%_합덕-신례원(2공구)투찰_합덕-신례원(2공구)투찰_봉무지방산업단지도로(투찰)②_왜관-태평건설_예정공정표" xfId="534"/>
    <cellStyle name="_대곡이설(투찰)_양곡부두(투찰)-0.31%_합덕-신례원(2공구)투찰_합덕-신례원(2공구)투찰_봉무지방산업단지도로(투찰)②+0.250%" xfId="535"/>
    <cellStyle name="_대곡이설(투찰)_양곡부두(투찰)-0.31%_합덕-신례원(2공구)투찰_합덕-신례원(2공구)투찰_봉무지방산업단지도로(투찰)②+0.250%_마현생창(동양고속)" xfId="536"/>
    <cellStyle name="_대곡이설(투찰)_양곡부두(투찰)-0.31%_합덕-신례원(2공구)투찰_합덕-신례원(2공구)투찰_봉무지방산업단지도로(투찰)②+0.250%_마현생창(동양고속)_예정공정표" xfId="537"/>
    <cellStyle name="_대곡이설(투찰)_양곡부두(투찰)-0.31%_합덕-신례원(2공구)투찰_합덕-신례원(2공구)투찰_봉무지방산업단지도로(투찰)②+0.250%_마현생창(동양고속)_왜관-태평건설" xfId="538"/>
    <cellStyle name="_대곡이설(투찰)_양곡부두(투찰)-0.31%_합덕-신례원(2공구)투찰_합덕-신례원(2공구)투찰_봉무지방산업단지도로(투찰)②+0.250%_마현생창(동양고속)_왜관-태평건설_예정공정표" xfId="539"/>
    <cellStyle name="_대곡이설(투찰)_양곡부두(투찰)-0.31%_합덕-신례원(2공구)투찰_합덕-신례원(2공구)투찰_봉무지방산업단지도로(투찰)②+0.250%_예정공정표" xfId="540"/>
    <cellStyle name="_대곡이설(투찰)_양곡부두(투찰)-0.31%_합덕-신례원(2공구)투찰_합덕-신례원(2공구)투찰_봉무지방산업단지도로(투찰)②+0.250%_왜관-태평건설" xfId="541"/>
    <cellStyle name="_대곡이설(투찰)_양곡부두(투찰)-0.31%_합덕-신례원(2공구)투찰_합덕-신례원(2공구)투찰_봉무지방산업단지도로(투찰)②+0.250%_왜관-태평건설_예정공정표" xfId="542"/>
    <cellStyle name="_대곡이설(투찰)_양곡부두(투찰)-0.31%_합덕-신례원(2공구)투찰_합덕-신례원(2공구)투찰_예정공정표" xfId="543"/>
    <cellStyle name="_대곡이설(투찰)_양곡부두(투찰)-0.31%_합덕-신례원(2공구)투찰_합덕-신례원(2공구)투찰_왜관-태평건설" xfId="544"/>
    <cellStyle name="_대곡이설(투찰)_양곡부두(투찰)-0.31%_합덕-신례원(2공구)투찰_합덕-신례원(2공구)투찰_왜관-태평건설_예정공정표" xfId="545"/>
    <cellStyle name="_대곡이설(투찰)_예정공정표" xfId="546"/>
    <cellStyle name="_대곡이설(투찰)_왜관-태평건설" xfId="547"/>
    <cellStyle name="_대곡이설(투찰)_왜관-태평건설_예정공정표" xfId="548"/>
    <cellStyle name="_대곡이설(투찰)_창원상수도(토목)투찰" xfId="549"/>
    <cellStyle name="_대곡이설(투찰)_창원상수도(토목)투찰_경찰서-터미널간도로(투찰)②" xfId="550"/>
    <cellStyle name="_대곡이설(투찰)_창원상수도(토목)투찰_경찰서-터미널간도로(투찰)②_마현생창(동양고속)" xfId="551"/>
    <cellStyle name="_대곡이설(투찰)_창원상수도(토목)투찰_경찰서-터미널간도로(투찰)②_마현생창(동양고속)_예정공정표" xfId="552"/>
    <cellStyle name="_대곡이설(투찰)_창원상수도(토목)투찰_경찰서-터미널간도로(투찰)②_마현생창(동양고속)_왜관-태평건설" xfId="553"/>
    <cellStyle name="_대곡이설(투찰)_창원상수도(토목)투찰_경찰서-터미널간도로(투찰)②_마현생창(동양고속)_왜관-태평건설_예정공정표" xfId="554"/>
    <cellStyle name="_대곡이설(투찰)_창원상수도(토목)투찰_경찰서-터미널간도로(투찰)②_예정공정표" xfId="555"/>
    <cellStyle name="_대곡이설(투찰)_창원상수도(토목)투찰_경찰서-터미널간도로(투찰)②_왜관-태평건설" xfId="556"/>
    <cellStyle name="_대곡이설(투찰)_창원상수도(토목)투찰_경찰서-터미널간도로(투찰)②_왜관-태평건설_예정공정표" xfId="557"/>
    <cellStyle name="_대곡이설(투찰)_창원상수도(토목)투찰_마현생창(동양고속)" xfId="558"/>
    <cellStyle name="_대곡이설(투찰)_창원상수도(토목)투찰_마현생창(동양고속)_예정공정표" xfId="559"/>
    <cellStyle name="_대곡이설(투찰)_창원상수도(토목)투찰_마현생창(동양고속)_왜관-태평건설" xfId="560"/>
    <cellStyle name="_대곡이설(투찰)_창원상수도(토목)투찰_마현생창(동양고속)_왜관-태평건설_예정공정표" xfId="561"/>
    <cellStyle name="_대곡이설(투찰)_창원상수도(토목)투찰_봉무지방산업단지도로(투찰)②" xfId="562"/>
    <cellStyle name="_대곡이설(투찰)_창원상수도(토목)투찰_봉무지방산업단지도로(투찰)②_마현생창(동양고속)" xfId="563"/>
    <cellStyle name="_대곡이설(투찰)_창원상수도(토목)투찰_봉무지방산업단지도로(투찰)②_마현생창(동양고속)_예정공정표" xfId="564"/>
    <cellStyle name="_대곡이설(투찰)_창원상수도(토목)투찰_봉무지방산업단지도로(투찰)②_마현생창(동양고속)_왜관-태평건설" xfId="565"/>
    <cellStyle name="_대곡이설(투찰)_창원상수도(토목)투찰_봉무지방산업단지도로(투찰)②_마현생창(동양고속)_왜관-태평건설_예정공정표" xfId="566"/>
    <cellStyle name="_대곡이설(투찰)_창원상수도(토목)투찰_봉무지방산업단지도로(투찰)②_예정공정표" xfId="567"/>
    <cellStyle name="_대곡이설(투찰)_창원상수도(토목)투찰_봉무지방산업단지도로(투찰)②_왜관-태평건설" xfId="568"/>
    <cellStyle name="_대곡이설(투찰)_창원상수도(토목)투찰_봉무지방산업단지도로(투찰)②_왜관-태평건설_예정공정표" xfId="569"/>
    <cellStyle name="_대곡이설(투찰)_창원상수도(토목)투찰_봉무지방산업단지도로(투찰)②+0.250%" xfId="570"/>
    <cellStyle name="_대곡이설(투찰)_창원상수도(토목)투찰_봉무지방산업단지도로(투찰)②+0.250%_마현생창(동양고속)" xfId="571"/>
    <cellStyle name="_대곡이설(투찰)_창원상수도(토목)투찰_봉무지방산업단지도로(투찰)②+0.250%_마현생창(동양고속)_예정공정표" xfId="572"/>
    <cellStyle name="_대곡이설(투찰)_창원상수도(토목)투찰_봉무지방산업단지도로(투찰)②+0.250%_마현생창(동양고속)_왜관-태평건설" xfId="573"/>
    <cellStyle name="_대곡이설(투찰)_창원상수도(토목)투찰_봉무지방산업단지도로(투찰)②+0.250%_마현생창(동양고속)_왜관-태평건설_예정공정표" xfId="574"/>
    <cellStyle name="_대곡이설(투찰)_창원상수도(토목)투찰_봉무지방산업단지도로(투찰)②+0.250%_예정공정표" xfId="575"/>
    <cellStyle name="_대곡이설(투찰)_창원상수도(토목)투찰_봉무지방산업단지도로(투찰)②+0.250%_왜관-태평건설" xfId="576"/>
    <cellStyle name="_대곡이설(투찰)_창원상수도(토목)투찰_봉무지방산업단지도로(투찰)②+0.250%_왜관-태평건설_예정공정표" xfId="577"/>
    <cellStyle name="_대곡이설(투찰)_창원상수도(토목)투찰_예정공정표" xfId="578"/>
    <cellStyle name="_대곡이설(투찰)_창원상수도(토목)투찰_왜관-태평건설" xfId="579"/>
    <cellStyle name="_대곡이설(투찰)_창원상수도(토목)투찰_왜관-태평건설_예정공정표" xfId="580"/>
    <cellStyle name="_대곡이설(투찰)_창원상수도(토목)투찰_합덕-신례원(2공구)투찰" xfId="581"/>
    <cellStyle name="_대곡이설(투찰)_창원상수도(토목)투찰_합덕-신례원(2공구)투찰_경찰서-터미널간도로(투찰)②" xfId="582"/>
    <cellStyle name="_대곡이설(투찰)_창원상수도(토목)투찰_합덕-신례원(2공구)투찰_경찰서-터미널간도로(투찰)②_마현생창(동양고속)" xfId="583"/>
    <cellStyle name="_대곡이설(투찰)_창원상수도(토목)투찰_합덕-신례원(2공구)투찰_경찰서-터미널간도로(투찰)②_마현생창(동양고속)_예정공정표" xfId="584"/>
    <cellStyle name="_대곡이설(투찰)_창원상수도(토목)투찰_합덕-신례원(2공구)투찰_경찰서-터미널간도로(투찰)②_마현생창(동양고속)_왜관-태평건설" xfId="585"/>
    <cellStyle name="_대곡이설(투찰)_창원상수도(토목)투찰_합덕-신례원(2공구)투찰_경찰서-터미널간도로(투찰)②_마현생창(동양고속)_왜관-태평건설_예정공정표" xfId="586"/>
    <cellStyle name="_대곡이설(투찰)_창원상수도(토목)투찰_합덕-신례원(2공구)투찰_경찰서-터미널간도로(투찰)②_예정공정표" xfId="587"/>
    <cellStyle name="_대곡이설(투찰)_창원상수도(토목)투찰_합덕-신례원(2공구)투찰_경찰서-터미널간도로(투찰)②_왜관-태평건설" xfId="588"/>
    <cellStyle name="_대곡이설(투찰)_창원상수도(토목)투찰_합덕-신례원(2공구)투찰_경찰서-터미널간도로(투찰)②_왜관-태평건설_예정공정표" xfId="589"/>
    <cellStyle name="_대곡이설(투찰)_창원상수도(토목)투찰_합덕-신례원(2공구)투찰_마현생창(동양고속)" xfId="590"/>
    <cellStyle name="_대곡이설(투찰)_창원상수도(토목)투찰_합덕-신례원(2공구)투찰_마현생창(동양고속)_예정공정표" xfId="591"/>
    <cellStyle name="_대곡이설(투찰)_창원상수도(토목)투찰_합덕-신례원(2공구)투찰_마현생창(동양고속)_왜관-태평건설" xfId="592"/>
    <cellStyle name="_대곡이설(투찰)_창원상수도(토목)투찰_합덕-신례원(2공구)투찰_마현생창(동양고속)_왜관-태평건설_예정공정표" xfId="593"/>
    <cellStyle name="_대곡이설(투찰)_창원상수도(토목)투찰_합덕-신례원(2공구)투찰_봉무지방산업단지도로(투찰)②" xfId="594"/>
    <cellStyle name="_대곡이설(투찰)_창원상수도(토목)투찰_합덕-신례원(2공구)투찰_봉무지방산업단지도로(투찰)②_마현생창(동양고속)" xfId="595"/>
    <cellStyle name="_대곡이설(투찰)_창원상수도(토목)투찰_합덕-신례원(2공구)투찰_봉무지방산업단지도로(투찰)②_마현생창(동양고속)_예정공정표" xfId="596"/>
    <cellStyle name="_대곡이설(투찰)_창원상수도(토목)투찰_합덕-신례원(2공구)투찰_봉무지방산업단지도로(투찰)②_마현생창(동양고속)_왜관-태평건설" xfId="597"/>
    <cellStyle name="_대곡이설(투찰)_창원상수도(토목)투찰_합덕-신례원(2공구)투찰_봉무지방산업단지도로(투찰)②_마현생창(동양고속)_왜관-태평건설_예정공정표" xfId="598"/>
    <cellStyle name="_대곡이설(투찰)_창원상수도(토목)투찰_합덕-신례원(2공구)투찰_봉무지방산업단지도로(투찰)②_예정공정표" xfId="599"/>
    <cellStyle name="_대곡이설(투찰)_창원상수도(토목)투찰_합덕-신례원(2공구)투찰_봉무지방산업단지도로(투찰)②_왜관-태평건설" xfId="600"/>
    <cellStyle name="_대곡이설(투찰)_창원상수도(토목)투찰_합덕-신례원(2공구)투찰_봉무지방산업단지도로(투찰)②_왜관-태평건설_예정공정표" xfId="601"/>
    <cellStyle name="_대곡이설(투찰)_창원상수도(토목)투찰_합덕-신례원(2공구)투찰_봉무지방산업단지도로(투찰)②+0.250%" xfId="602"/>
    <cellStyle name="_대곡이설(투찰)_창원상수도(토목)투찰_합덕-신례원(2공구)투찰_봉무지방산업단지도로(투찰)②+0.250%_마현생창(동양고속)" xfId="603"/>
    <cellStyle name="_대곡이설(투찰)_창원상수도(토목)투찰_합덕-신례원(2공구)투찰_봉무지방산업단지도로(투찰)②+0.250%_마현생창(동양고속)_예정공정표" xfId="604"/>
    <cellStyle name="_대곡이설(투찰)_창원상수도(토목)투찰_합덕-신례원(2공구)투찰_봉무지방산업단지도로(투찰)②+0.250%_마현생창(동양고속)_왜관-태평건설" xfId="605"/>
    <cellStyle name="_대곡이설(투찰)_창원상수도(토목)투찰_합덕-신례원(2공구)투찰_봉무지방산업단지도로(투찰)②+0.250%_마현생창(동양고속)_왜관-태평건설_예정공정표" xfId="606"/>
    <cellStyle name="_대곡이설(투찰)_창원상수도(토목)투찰_합덕-신례원(2공구)투찰_봉무지방산업단지도로(투찰)②+0.250%_예정공정표" xfId="607"/>
    <cellStyle name="_대곡이설(투찰)_창원상수도(토목)투찰_합덕-신례원(2공구)투찰_봉무지방산업단지도로(투찰)②+0.250%_왜관-태평건설" xfId="608"/>
    <cellStyle name="_대곡이설(투찰)_창원상수도(토목)투찰_합덕-신례원(2공구)투찰_봉무지방산업단지도로(투찰)②+0.250%_왜관-태평건설_예정공정표" xfId="609"/>
    <cellStyle name="_대곡이설(투찰)_창원상수도(토목)투찰_합덕-신례원(2공구)투찰_예정공정표" xfId="610"/>
    <cellStyle name="_대곡이설(투찰)_창원상수도(토목)투찰_합덕-신례원(2공구)투찰_왜관-태평건설" xfId="611"/>
    <cellStyle name="_대곡이설(투찰)_창원상수도(토목)투찰_합덕-신례원(2공구)투찰_왜관-태평건설_예정공정표" xfId="612"/>
    <cellStyle name="_대곡이설(투찰)_창원상수도(토목)투찰_합덕-신례원(2공구)투찰_합덕-신례원(2공구)투찰" xfId="613"/>
    <cellStyle name="_대곡이설(투찰)_창원상수도(토목)투찰_합덕-신례원(2공구)투찰_합덕-신례원(2공구)투찰_경찰서-터미널간도로(투찰)②" xfId="614"/>
    <cellStyle name="_대곡이설(투찰)_창원상수도(토목)투찰_합덕-신례원(2공구)투찰_합덕-신례원(2공구)투찰_경찰서-터미널간도로(투찰)②_마현생창(동양고속)" xfId="615"/>
    <cellStyle name="_대곡이설(투찰)_창원상수도(토목)투찰_합덕-신례원(2공구)투찰_합덕-신례원(2공구)투찰_경찰서-터미널간도로(투찰)②_마현생창(동양고속)_예정공정표" xfId="616"/>
    <cellStyle name="_대곡이설(투찰)_창원상수도(토목)투찰_합덕-신례원(2공구)투찰_합덕-신례원(2공구)투찰_경찰서-터미널간도로(투찰)②_마현생창(동양고속)_왜관-태평건설" xfId="617"/>
    <cellStyle name="_대곡이설(투찰)_창원상수도(토목)투찰_합덕-신례원(2공구)투찰_합덕-신례원(2공구)투찰_경찰서-터미널간도로(투찰)②_마현생창(동양고속)_왜관-태평건설_예정공정표" xfId="618"/>
    <cellStyle name="_대곡이설(투찰)_창원상수도(토목)투찰_합덕-신례원(2공구)투찰_합덕-신례원(2공구)투찰_경찰서-터미널간도로(투찰)②_예정공정표" xfId="619"/>
    <cellStyle name="_대곡이설(투찰)_창원상수도(토목)투찰_합덕-신례원(2공구)투찰_합덕-신례원(2공구)투찰_경찰서-터미널간도로(투찰)②_왜관-태평건설" xfId="620"/>
    <cellStyle name="_대곡이설(투찰)_창원상수도(토목)투찰_합덕-신례원(2공구)투찰_합덕-신례원(2공구)투찰_경찰서-터미널간도로(투찰)②_왜관-태평건설_예정공정표" xfId="621"/>
    <cellStyle name="_대곡이설(투찰)_창원상수도(토목)투찰_합덕-신례원(2공구)투찰_합덕-신례원(2공구)투찰_마현생창(동양고속)" xfId="622"/>
    <cellStyle name="_대곡이설(투찰)_창원상수도(토목)투찰_합덕-신례원(2공구)투찰_합덕-신례원(2공구)투찰_마현생창(동양고속)_예정공정표" xfId="623"/>
    <cellStyle name="_대곡이설(투찰)_창원상수도(토목)투찰_합덕-신례원(2공구)투찰_합덕-신례원(2공구)투찰_마현생창(동양고속)_왜관-태평건설" xfId="624"/>
    <cellStyle name="_대곡이설(투찰)_창원상수도(토목)투찰_합덕-신례원(2공구)투찰_합덕-신례원(2공구)투찰_마현생창(동양고속)_왜관-태평건설_예정공정표" xfId="625"/>
    <cellStyle name="_대곡이설(투찰)_창원상수도(토목)투찰_합덕-신례원(2공구)투찰_합덕-신례원(2공구)투찰_봉무지방산업단지도로(투찰)②" xfId="626"/>
    <cellStyle name="_대곡이설(투찰)_창원상수도(토목)투찰_합덕-신례원(2공구)투찰_합덕-신례원(2공구)투찰_봉무지방산업단지도로(투찰)②_마현생창(동양고속)" xfId="627"/>
    <cellStyle name="_대곡이설(투찰)_창원상수도(토목)투찰_합덕-신례원(2공구)투찰_합덕-신례원(2공구)투찰_봉무지방산업단지도로(투찰)②_마현생창(동양고속)_예정공정표" xfId="628"/>
    <cellStyle name="_대곡이설(투찰)_창원상수도(토목)투찰_합덕-신례원(2공구)투찰_합덕-신례원(2공구)투찰_봉무지방산업단지도로(투찰)②_마현생창(동양고속)_왜관-태평건설" xfId="629"/>
    <cellStyle name="_대곡이설(투찰)_창원상수도(토목)투찰_합덕-신례원(2공구)투찰_합덕-신례원(2공구)투찰_봉무지방산업단지도로(투찰)②_마현생창(동양고속)_왜관-태평건설_예정공정표" xfId="630"/>
    <cellStyle name="_대곡이설(투찰)_창원상수도(토목)투찰_합덕-신례원(2공구)투찰_합덕-신례원(2공구)투찰_봉무지방산업단지도로(투찰)②_예정공정표" xfId="631"/>
    <cellStyle name="_대곡이설(투찰)_창원상수도(토목)투찰_합덕-신례원(2공구)투찰_합덕-신례원(2공구)투찰_봉무지방산업단지도로(투찰)②_왜관-태평건설" xfId="632"/>
    <cellStyle name="_대곡이설(투찰)_창원상수도(토목)투찰_합덕-신례원(2공구)투찰_합덕-신례원(2공구)투찰_봉무지방산업단지도로(투찰)②_왜관-태평건설_예정공정표" xfId="633"/>
    <cellStyle name="_대곡이설(투찰)_창원상수도(토목)투찰_합덕-신례원(2공구)투찰_합덕-신례원(2공구)투찰_봉무지방산업단지도로(투찰)②+0.250%" xfId="634"/>
    <cellStyle name="_대곡이설(투찰)_창원상수도(토목)투찰_합덕-신례원(2공구)투찰_합덕-신례원(2공구)투찰_봉무지방산업단지도로(투찰)②+0.250%_마현생창(동양고속)" xfId="635"/>
    <cellStyle name="_대곡이설(투찰)_창원상수도(토목)투찰_합덕-신례원(2공구)투찰_합덕-신례원(2공구)투찰_봉무지방산업단지도로(투찰)②+0.250%_마현생창(동양고속)_예정공정표" xfId="636"/>
    <cellStyle name="_대곡이설(투찰)_창원상수도(토목)투찰_합덕-신례원(2공구)투찰_합덕-신례원(2공구)투찰_봉무지방산업단지도로(투찰)②+0.250%_마현생창(동양고속)_왜관-태평건설" xfId="637"/>
    <cellStyle name="_대곡이설(투찰)_창원상수도(토목)투찰_합덕-신례원(2공구)투찰_합덕-신례원(2공구)투찰_봉무지방산업단지도로(투찰)②+0.250%_마현생창(동양고속)_왜관-태평건설_예정공정표" xfId="638"/>
    <cellStyle name="_대곡이설(투찰)_창원상수도(토목)투찰_합덕-신례원(2공구)투찰_합덕-신례원(2공구)투찰_봉무지방산업단지도로(투찰)②+0.250%_예정공정표" xfId="639"/>
    <cellStyle name="_대곡이설(투찰)_창원상수도(토목)투찰_합덕-신례원(2공구)투찰_합덕-신례원(2공구)투찰_봉무지방산업단지도로(투찰)②+0.250%_왜관-태평건설" xfId="640"/>
    <cellStyle name="_대곡이설(투찰)_창원상수도(토목)투찰_합덕-신례원(2공구)투찰_합덕-신례원(2공구)투찰_봉무지방산업단지도로(투찰)②+0.250%_왜관-태평건설_예정공정표" xfId="641"/>
    <cellStyle name="_대곡이설(투찰)_창원상수도(토목)투찰_합덕-신례원(2공구)투찰_합덕-신례원(2공구)투찰_예정공정표" xfId="642"/>
    <cellStyle name="_대곡이설(투찰)_창원상수도(토목)투찰_합덕-신례원(2공구)투찰_합덕-신례원(2공구)투찰_왜관-태평건설" xfId="643"/>
    <cellStyle name="_대곡이설(투찰)_창원상수도(토목)투찰_합덕-신례원(2공구)투찰_합덕-신례원(2공구)투찰_왜관-태평건설_예정공정표" xfId="644"/>
    <cellStyle name="_대곡이설(투찰)_합덕-신례원(2공구)투찰" xfId="645"/>
    <cellStyle name="_대곡이설(투찰)_합덕-신례원(2공구)투찰_경찰서-터미널간도로(투찰)②" xfId="646"/>
    <cellStyle name="_대곡이설(투찰)_합덕-신례원(2공구)투찰_경찰서-터미널간도로(투찰)②_마현생창(동양고속)" xfId="647"/>
    <cellStyle name="_대곡이설(투찰)_합덕-신례원(2공구)투찰_경찰서-터미널간도로(투찰)②_마현생창(동양고속)_예정공정표" xfId="648"/>
    <cellStyle name="_대곡이설(투찰)_합덕-신례원(2공구)투찰_경찰서-터미널간도로(투찰)②_마현생창(동양고속)_왜관-태평건설" xfId="649"/>
    <cellStyle name="_대곡이설(투찰)_합덕-신례원(2공구)투찰_경찰서-터미널간도로(투찰)②_마현생창(동양고속)_왜관-태평건설_예정공정표" xfId="650"/>
    <cellStyle name="_대곡이설(투찰)_합덕-신례원(2공구)투찰_경찰서-터미널간도로(투찰)②_예정공정표" xfId="651"/>
    <cellStyle name="_대곡이설(투찰)_합덕-신례원(2공구)투찰_경찰서-터미널간도로(투찰)②_왜관-태평건설" xfId="652"/>
    <cellStyle name="_대곡이설(투찰)_합덕-신례원(2공구)투찰_경찰서-터미널간도로(투찰)②_왜관-태평건설_예정공정표" xfId="653"/>
    <cellStyle name="_대곡이설(투찰)_합덕-신례원(2공구)투찰_마현생창(동양고속)" xfId="654"/>
    <cellStyle name="_대곡이설(투찰)_합덕-신례원(2공구)투찰_마현생창(동양고속)_예정공정표" xfId="655"/>
    <cellStyle name="_대곡이설(투찰)_합덕-신례원(2공구)투찰_마현생창(동양고속)_왜관-태평건설" xfId="656"/>
    <cellStyle name="_대곡이설(투찰)_합덕-신례원(2공구)투찰_마현생창(동양고속)_왜관-태평건설_예정공정표" xfId="657"/>
    <cellStyle name="_대곡이설(투찰)_합덕-신례원(2공구)투찰_봉무지방산업단지도로(투찰)②" xfId="658"/>
    <cellStyle name="_대곡이설(투찰)_합덕-신례원(2공구)투찰_봉무지방산업단지도로(투찰)②_마현생창(동양고속)" xfId="659"/>
    <cellStyle name="_대곡이설(투찰)_합덕-신례원(2공구)투찰_봉무지방산업단지도로(투찰)②_마현생창(동양고속)_예정공정표" xfId="660"/>
    <cellStyle name="_대곡이설(투찰)_합덕-신례원(2공구)투찰_봉무지방산업단지도로(투찰)②_마현생창(동양고속)_왜관-태평건설" xfId="661"/>
    <cellStyle name="_대곡이설(투찰)_합덕-신례원(2공구)투찰_봉무지방산업단지도로(투찰)②_마현생창(동양고속)_왜관-태평건설_예정공정표" xfId="662"/>
    <cellStyle name="_대곡이설(투찰)_합덕-신례원(2공구)투찰_봉무지방산업단지도로(투찰)②_예정공정표" xfId="663"/>
    <cellStyle name="_대곡이설(투찰)_합덕-신례원(2공구)투찰_봉무지방산업단지도로(투찰)②_왜관-태평건설" xfId="664"/>
    <cellStyle name="_대곡이설(투찰)_합덕-신례원(2공구)투찰_봉무지방산업단지도로(투찰)②_왜관-태평건설_예정공정표" xfId="665"/>
    <cellStyle name="_대곡이설(투찰)_합덕-신례원(2공구)투찰_봉무지방산업단지도로(투찰)②+0.250%" xfId="666"/>
    <cellStyle name="_대곡이설(투찰)_합덕-신례원(2공구)투찰_봉무지방산업단지도로(투찰)②+0.250%_마현생창(동양고속)" xfId="667"/>
    <cellStyle name="_대곡이설(투찰)_합덕-신례원(2공구)투찰_봉무지방산업단지도로(투찰)②+0.250%_마현생창(동양고속)_예정공정표" xfId="668"/>
    <cellStyle name="_대곡이설(투찰)_합덕-신례원(2공구)투찰_봉무지방산업단지도로(투찰)②+0.250%_마현생창(동양고속)_왜관-태평건설" xfId="669"/>
    <cellStyle name="_대곡이설(투찰)_합덕-신례원(2공구)투찰_봉무지방산업단지도로(투찰)②+0.250%_마현생창(동양고속)_왜관-태평건설_예정공정표" xfId="670"/>
    <cellStyle name="_대곡이설(투찰)_합덕-신례원(2공구)투찰_봉무지방산업단지도로(투찰)②+0.250%_예정공정표" xfId="671"/>
    <cellStyle name="_대곡이설(투찰)_합덕-신례원(2공구)투찰_봉무지방산업단지도로(투찰)②+0.250%_왜관-태평건설" xfId="672"/>
    <cellStyle name="_대곡이설(투찰)_합덕-신례원(2공구)투찰_봉무지방산업단지도로(투찰)②+0.250%_왜관-태평건설_예정공정표" xfId="673"/>
    <cellStyle name="_대곡이설(투찰)_합덕-신례원(2공구)투찰_예정공정표" xfId="674"/>
    <cellStyle name="_대곡이설(투찰)_합덕-신례원(2공구)투찰_왜관-태평건설" xfId="675"/>
    <cellStyle name="_대곡이설(투찰)_합덕-신례원(2공구)투찰_왜관-태평건설_예정공정표" xfId="676"/>
    <cellStyle name="_대곡이설(투찰)_합덕-신례원(2공구)투찰_합덕-신례원(2공구)투찰" xfId="677"/>
    <cellStyle name="_대곡이설(투찰)_합덕-신례원(2공구)투찰_합덕-신례원(2공구)투찰_경찰서-터미널간도로(투찰)②" xfId="678"/>
    <cellStyle name="_대곡이설(투찰)_합덕-신례원(2공구)투찰_합덕-신례원(2공구)투찰_경찰서-터미널간도로(투찰)②_마현생창(동양고속)" xfId="679"/>
    <cellStyle name="_대곡이설(투찰)_합덕-신례원(2공구)투찰_합덕-신례원(2공구)투찰_경찰서-터미널간도로(투찰)②_마현생창(동양고속)_예정공정표" xfId="680"/>
    <cellStyle name="_대곡이설(투찰)_합덕-신례원(2공구)투찰_합덕-신례원(2공구)투찰_경찰서-터미널간도로(투찰)②_마현생창(동양고속)_왜관-태평건설" xfId="681"/>
    <cellStyle name="_대곡이설(투찰)_합덕-신례원(2공구)투찰_합덕-신례원(2공구)투찰_경찰서-터미널간도로(투찰)②_마현생창(동양고속)_왜관-태평건설_예정공정표" xfId="682"/>
    <cellStyle name="_대곡이설(투찰)_합덕-신례원(2공구)투찰_합덕-신례원(2공구)투찰_경찰서-터미널간도로(투찰)②_예정공정표" xfId="683"/>
    <cellStyle name="_대곡이설(투찰)_합덕-신례원(2공구)투찰_합덕-신례원(2공구)투찰_경찰서-터미널간도로(투찰)②_왜관-태평건설" xfId="684"/>
    <cellStyle name="_대곡이설(투찰)_합덕-신례원(2공구)투찰_합덕-신례원(2공구)투찰_경찰서-터미널간도로(투찰)②_왜관-태평건설_예정공정표" xfId="685"/>
    <cellStyle name="_대곡이설(투찰)_합덕-신례원(2공구)투찰_합덕-신례원(2공구)투찰_마현생창(동양고속)" xfId="686"/>
    <cellStyle name="_대곡이설(투찰)_합덕-신례원(2공구)투찰_합덕-신례원(2공구)투찰_마현생창(동양고속)_예정공정표" xfId="687"/>
    <cellStyle name="_대곡이설(투찰)_합덕-신례원(2공구)투찰_합덕-신례원(2공구)투찰_마현생창(동양고속)_왜관-태평건설" xfId="688"/>
    <cellStyle name="_대곡이설(투찰)_합덕-신례원(2공구)투찰_합덕-신례원(2공구)투찰_마현생창(동양고속)_왜관-태평건설_예정공정표" xfId="689"/>
    <cellStyle name="_대곡이설(투찰)_합덕-신례원(2공구)투찰_합덕-신례원(2공구)투찰_봉무지방산업단지도로(투찰)②" xfId="690"/>
    <cellStyle name="_대곡이설(투찰)_합덕-신례원(2공구)투찰_합덕-신례원(2공구)투찰_봉무지방산업단지도로(투찰)②_마현생창(동양고속)" xfId="691"/>
    <cellStyle name="_대곡이설(투찰)_합덕-신례원(2공구)투찰_합덕-신례원(2공구)투찰_봉무지방산업단지도로(투찰)②_마현생창(동양고속)_예정공정표" xfId="692"/>
    <cellStyle name="_대곡이설(투찰)_합덕-신례원(2공구)투찰_합덕-신례원(2공구)투찰_봉무지방산업단지도로(투찰)②_마현생창(동양고속)_왜관-태평건설" xfId="693"/>
    <cellStyle name="_대곡이설(투찰)_합덕-신례원(2공구)투찰_합덕-신례원(2공구)투찰_봉무지방산업단지도로(투찰)②_마현생창(동양고속)_왜관-태평건설_예정공정표" xfId="694"/>
    <cellStyle name="_대곡이설(투찰)_합덕-신례원(2공구)투찰_합덕-신례원(2공구)투찰_봉무지방산업단지도로(투찰)②_예정공정표" xfId="695"/>
    <cellStyle name="_대곡이설(투찰)_합덕-신례원(2공구)투찰_합덕-신례원(2공구)투찰_봉무지방산업단지도로(투찰)②_왜관-태평건설" xfId="696"/>
    <cellStyle name="_대곡이설(투찰)_합덕-신례원(2공구)투찰_합덕-신례원(2공구)투찰_봉무지방산업단지도로(투찰)②_왜관-태평건설_예정공정표" xfId="697"/>
    <cellStyle name="_대곡이설(투찰)_합덕-신례원(2공구)투찰_합덕-신례원(2공구)투찰_봉무지방산업단지도로(투찰)②+0.250%" xfId="698"/>
    <cellStyle name="_대곡이설(투찰)_합덕-신례원(2공구)투찰_합덕-신례원(2공구)투찰_봉무지방산업단지도로(투찰)②+0.250%_마현생창(동양고속)" xfId="699"/>
    <cellStyle name="_대곡이설(투찰)_합덕-신례원(2공구)투찰_합덕-신례원(2공구)투찰_봉무지방산업단지도로(투찰)②+0.250%_마현생창(동양고속)_예정공정표" xfId="700"/>
    <cellStyle name="_대곡이설(투찰)_합덕-신례원(2공구)투찰_합덕-신례원(2공구)투찰_봉무지방산업단지도로(투찰)②+0.250%_마현생창(동양고속)_왜관-태평건설" xfId="701"/>
    <cellStyle name="_대곡이설(투찰)_합덕-신례원(2공구)투찰_합덕-신례원(2공구)투찰_봉무지방산업단지도로(투찰)②+0.250%_마현생창(동양고속)_왜관-태평건설_예정공정표" xfId="702"/>
    <cellStyle name="_대곡이설(투찰)_합덕-신례원(2공구)투찰_합덕-신례원(2공구)투찰_봉무지방산업단지도로(투찰)②+0.250%_예정공정표" xfId="703"/>
    <cellStyle name="_대곡이설(투찰)_합덕-신례원(2공구)투찰_합덕-신례원(2공구)투찰_봉무지방산업단지도로(투찰)②+0.250%_왜관-태평건설" xfId="704"/>
    <cellStyle name="_대곡이설(투찰)_합덕-신례원(2공구)투찰_합덕-신례원(2공구)투찰_봉무지방산업단지도로(투찰)②+0.250%_왜관-태평건설_예정공정표" xfId="705"/>
    <cellStyle name="_대곡이설(투찰)_합덕-신례원(2공구)투찰_합덕-신례원(2공구)투찰_예정공정표" xfId="706"/>
    <cellStyle name="_대곡이설(투찰)_합덕-신례원(2공구)투찰_합덕-신례원(2공구)투찰_왜관-태평건설" xfId="707"/>
    <cellStyle name="_대곡이설(투찰)_합덕-신례원(2공구)투찰_합덕-신례원(2공구)투찰_왜관-태평건설_예정공정표" xfId="708"/>
    <cellStyle name="_대관업무비" xfId="709"/>
    <cellStyle name="_대관협의비용" xfId="710"/>
    <cellStyle name="_대구 검사동 SOS어르신 마을 신축-전기(0822)" xfId="711"/>
    <cellStyle name="_대구공고(집행,기존철거제외4.8)" xfId="712"/>
    <cellStyle name="_대구예술영재교육원 외등설치" xfId="713"/>
    <cellStyle name="_대명여자고등학교_강당무대기계장치 제작설치" xfId="714"/>
    <cellStyle name="_대전망운용국 대수선 전기공사+개요" xfId="715"/>
    <cellStyle name="_도급내역(전체분)" xfId="716"/>
    <cellStyle name="_도급내역(전체분)_복사본 총괄1회변경" xfId="717"/>
    <cellStyle name="_도급내역(전체분)_총괄1회변경" xfId="718"/>
    <cellStyle name="_도급내역(토공)" xfId="719"/>
    <cellStyle name="_도덕-고흥도로(투찰)" xfId="720"/>
    <cellStyle name="_동구효청원설계내역서" xfId="721"/>
    <cellStyle name="_동래여고_강당 무대장치 제작설치" xfId="722"/>
    <cellStyle name="_동래여고_강당 무대장치 제작설치_2-(제조)성심정보고_방송장치" xfId="723"/>
    <cellStyle name="_동목포전화국제4회기성청구서" xfId="724"/>
    <cellStyle name="_두계변전소하도급" xfId="725"/>
    <cellStyle name="_등촌동 어린이집" xfId="726"/>
    <cellStyle name="_무창(전자입찰용)" xfId="727"/>
    <cellStyle name="_무창(전자입찰용)_예정공정표" xfId="728"/>
    <cellStyle name="_무창(전자입찰용)_왜관-태평건설" xfId="729"/>
    <cellStyle name="_무창(전자입찰용)_왜관-태평건설_예정공정표" xfId="730"/>
    <cellStyle name="_무창투찰" xfId="731"/>
    <cellStyle name="_무창투찰_예정공정표" xfId="732"/>
    <cellStyle name="_방짜유기전문박물관전기공사" xfId="733"/>
    <cellStyle name="_변경내역서" xfId="734"/>
    <cellStyle name="_본관전원이설및전기개보수내역서" xfId="735"/>
    <cellStyle name="_봉림고교 교사신축(최종)" xfId="736"/>
    <cellStyle name="_봉림고교 교사신축(최종)-참고용" xfId="737"/>
    <cellStyle name="_부대입찰양식②" xfId="738"/>
    <cellStyle name="_부대입찰양식②_경찰서-터미널간도로(투찰)②" xfId="739"/>
    <cellStyle name="_부대입찰양식②_경찰서-터미널간도로(투찰)②_마현생창(동양고속)" xfId="740"/>
    <cellStyle name="_부대입찰양식②_경찰서-터미널간도로(투찰)②_마현생창(동양고속)_예정공정표" xfId="741"/>
    <cellStyle name="_부대입찰양식②_경찰서-터미널간도로(투찰)②_마현생창(동양고속)_왜관-태평건설" xfId="742"/>
    <cellStyle name="_부대입찰양식②_경찰서-터미널간도로(투찰)②_마현생창(동양고속)_왜관-태평건설_예정공정표" xfId="743"/>
    <cellStyle name="_부대입찰양식②_경찰서-터미널간도로(투찰)②_예정공정표" xfId="744"/>
    <cellStyle name="_부대입찰양식②_경찰서-터미널간도로(투찰)②_왜관-태평건설" xfId="745"/>
    <cellStyle name="_부대입찰양식②_경찰서-터미널간도로(투찰)②_왜관-태평건설_예정공정표" xfId="746"/>
    <cellStyle name="_부대입찰양식②_마현생창(동양고속)" xfId="747"/>
    <cellStyle name="_부대입찰양식②_마현생창(동양고속)_예정공정표" xfId="748"/>
    <cellStyle name="_부대입찰양식②_마현생창(동양고속)_왜관-태평건설" xfId="749"/>
    <cellStyle name="_부대입찰양식②_마현생창(동양고속)_왜관-태평건설_예정공정표" xfId="750"/>
    <cellStyle name="_부대입찰양식②_봉무지방산업단지도로(투찰)②" xfId="751"/>
    <cellStyle name="_부대입찰양식②_봉무지방산업단지도로(투찰)②_마현생창(동양고속)" xfId="752"/>
    <cellStyle name="_부대입찰양식②_봉무지방산업단지도로(투찰)②_마현생창(동양고속)_예정공정표" xfId="753"/>
    <cellStyle name="_부대입찰양식②_봉무지방산업단지도로(투찰)②_마현생창(동양고속)_왜관-태평건설" xfId="754"/>
    <cellStyle name="_부대입찰양식②_봉무지방산업단지도로(투찰)②_마현생창(동양고속)_왜관-태평건설_예정공정표" xfId="755"/>
    <cellStyle name="_부대입찰양식②_봉무지방산업단지도로(투찰)②_예정공정표" xfId="756"/>
    <cellStyle name="_부대입찰양식②_봉무지방산업단지도로(투찰)②_왜관-태평건설" xfId="757"/>
    <cellStyle name="_부대입찰양식②_봉무지방산업단지도로(투찰)②_왜관-태평건설_예정공정표" xfId="758"/>
    <cellStyle name="_부대입찰양식②_봉무지방산업단지도로(투찰)②+0.250%" xfId="759"/>
    <cellStyle name="_부대입찰양식②_봉무지방산업단지도로(투찰)②+0.250%_마현생창(동양고속)" xfId="760"/>
    <cellStyle name="_부대입찰양식②_봉무지방산업단지도로(투찰)②+0.250%_마현생창(동양고속)_예정공정표" xfId="761"/>
    <cellStyle name="_부대입찰양식②_봉무지방산업단지도로(투찰)②+0.250%_마현생창(동양고속)_왜관-태평건설" xfId="762"/>
    <cellStyle name="_부대입찰양식②_봉무지방산업단지도로(투찰)②+0.250%_마현생창(동양고속)_왜관-태평건설_예정공정표" xfId="763"/>
    <cellStyle name="_부대입찰양식②_봉무지방산업단지도로(투찰)②+0.250%_예정공정표" xfId="764"/>
    <cellStyle name="_부대입찰양식②_봉무지방산업단지도로(투찰)②+0.250%_왜관-태평건설" xfId="765"/>
    <cellStyle name="_부대입찰양식②_봉무지방산업단지도로(투찰)②+0.250%_왜관-태평건설_예정공정표" xfId="766"/>
    <cellStyle name="_부대입찰양식②_예정공정표" xfId="767"/>
    <cellStyle name="_부대입찰양식②_왜관-태평건설" xfId="768"/>
    <cellStyle name="_부대입찰양식②_왜관-태평건설_예정공정표" xfId="769"/>
    <cellStyle name="_부대입찰양식②_합덕-신례원(2공구)투찰" xfId="770"/>
    <cellStyle name="_부대입찰양식②_합덕-신례원(2공구)투찰_경찰서-터미널간도로(투찰)②" xfId="771"/>
    <cellStyle name="_부대입찰양식②_합덕-신례원(2공구)투찰_경찰서-터미널간도로(투찰)②_마현생창(동양고속)" xfId="772"/>
    <cellStyle name="_부대입찰양식②_합덕-신례원(2공구)투찰_경찰서-터미널간도로(투찰)②_마현생창(동양고속)_예정공정표" xfId="773"/>
    <cellStyle name="_부대입찰양식②_합덕-신례원(2공구)투찰_경찰서-터미널간도로(투찰)②_마현생창(동양고속)_왜관-태평건설" xfId="774"/>
    <cellStyle name="_부대입찰양식②_합덕-신례원(2공구)투찰_경찰서-터미널간도로(투찰)②_마현생창(동양고속)_왜관-태평건설_예정공정표" xfId="775"/>
    <cellStyle name="_부대입찰양식②_합덕-신례원(2공구)투찰_경찰서-터미널간도로(투찰)②_예정공정표" xfId="776"/>
    <cellStyle name="_부대입찰양식②_합덕-신례원(2공구)투찰_경찰서-터미널간도로(투찰)②_왜관-태평건설" xfId="777"/>
    <cellStyle name="_부대입찰양식②_합덕-신례원(2공구)투찰_경찰서-터미널간도로(투찰)②_왜관-태평건설_예정공정표" xfId="778"/>
    <cellStyle name="_부대입찰양식②_합덕-신례원(2공구)투찰_마현생창(동양고속)" xfId="779"/>
    <cellStyle name="_부대입찰양식②_합덕-신례원(2공구)투찰_마현생창(동양고속)_예정공정표" xfId="780"/>
    <cellStyle name="_부대입찰양식②_합덕-신례원(2공구)투찰_마현생창(동양고속)_왜관-태평건설" xfId="781"/>
    <cellStyle name="_부대입찰양식②_합덕-신례원(2공구)투찰_마현생창(동양고속)_왜관-태평건설_예정공정표" xfId="782"/>
    <cellStyle name="_부대입찰양식②_합덕-신례원(2공구)투찰_봉무지방산업단지도로(투찰)②" xfId="783"/>
    <cellStyle name="_부대입찰양식②_합덕-신례원(2공구)투찰_봉무지방산업단지도로(투찰)②_마현생창(동양고속)" xfId="784"/>
    <cellStyle name="_부대입찰양식②_합덕-신례원(2공구)투찰_봉무지방산업단지도로(투찰)②_마현생창(동양고속)_예정공정표" xfId="785"/>
    <cellStyle name="_부대입찰양식②_합덕-신례원(2공구)투찰_봉무지방산업단지도로(투찰)②_마현생창(동양고속)_왜관-태평건설" xfId="786"/>
    <cellStyle name="_부대입찰양식②_합덕-신례원(2공구)투찰_봉무지방산업단지도로(투찰)②_마현생창(동양고속)_왜관-태평건설_예정공정표" xfId="787"/>
    <cellStyle name="_부대입찰양식②_합덕-신례원(2공구)투찰_봉무지방산업단지도로(투찰)②_예정공정표" xfId="788"/>
    <cellStyle name="_부대입찰양식②_합덕-신례원(2공구)투찰_봉무지방산업단지도로(투찰)②_왜관-태평건설" xfId="789"/>
    <cellStyle name="_부대입찰양식②_합덕-신례원(2공구)투찰_봉무지방산업단지도로(투찰)②_왜관-태평건설_예정공정표" xfId="790"/>
    <cellStyle name="_부대입찰양식②_합덕-신례원(2공구)투찰_봉무지방산업단지도로(투찰)②+0.250%" xfId="791"/>
    <cellStyle name="_부대입찰양식②_합덕-신례원(2공구)투찰_봉무지방산업단지도로(투찰)②+0.250%_마현생창(동양고속)" xfId="792"/>
    <cellStyle name="_부대입찰양식②_합덕-신례원(2공구)투찰_봉무지방산업단지도로(투찰)②+0.250%_마현생창(동양고속)_예정공정표" xfId="793"/>
    <cellStyle name="_부대입찰양식②_합덕-신례원(2공구)투찰_봉무지방산업단지도로(투찰)②+0.250%_마현생창(동양고속)_왜관-태평건설" xfId="794"/>
    <cellStyle name="_부대입찰양식②_합덕-신례원(2공구)투찰_봉무지방산업단지도로(투찰)②+0.250%_마현생창(동양고속)_왜관-태평건설_예정공정표" xfId="795"/>
    <cellStyle name="_부대입찰양식②_합덕-신례원(2공구)투찰_봉무지방산업단지도로(투찰)②+0.250%_예정공정표" xfId="796"/>
    <cellStyle name="_부대입찰양식②_합덕-신례원(2공구)투찰_봉무지방산업단지도로(투찰)②+0.250%_왜관-태평건설" xfId="797"/>
    <cellStyle name="_부대입찰양식②_합덕-신례원(2공구)투찰_봉무지방산업단지도로(투찰)②+0.250%_왜관-태평건설_예정공정표" xfId="798"/>
    <cellStyle name="_부대입찰양식②_합덕-신례원(2공구)투찰_예정공정표" xfId="799"/>
    <cellStyle name="_부대입찰양식②_합덕-신례원(2공구)투찰_왜관-태평건설" xfId="800"/>
    <cellStyle name="_부대입찰양식②_합덕-신례원(2공구)투찰_왜관-태평건설_예정공정표" xfId="801"/>
    <cellStyle name="_부대입찰양식②_합덕-신례원(2공구)투찰_합덕-신례원(2공구)투찰" xfId="802"/>
    <cellStyle name="_부대입찰양식②_합덕-신례원(2공구)투찰_합덕-신례원(2공구)투찰_경찰서-터미널간도로(투찰)②" xfId="803"/>
    <cellStyle name="_부대입찰양식②_합덕-신례원(2공구)투찰_합덕-신례원(2공구)투찰_경찰서-터미널간도로(투찰)②_마현생창(동양고속)" xfId="804"/>
    <cellStyle name="_부대입찰양식②_합덕-신례원(2공구)투찰_합덕-신례원(2공구)투찰_경찰서-터미널간도로(투찰)②_마현생창(동양고속)_예정공정표" xfId="805"/>
    <cellStyle name="_부대입찰양식②_합덕-신례원(2공구)투찰_합덕-신례원(2공구)투찰_경찰서-터미널간도로(투찰)②_마현생창(동양고속)_왜관-태평건설" xfId="806"/>
    <cellStyle name="_부대입찰양식②_합덕-신례원(2공구)투찰_합덕-신례원(2공구)투찰_경찰서-터미널간도로(투찰)②_마현생창(동양고속)_왜관-태평건설_예정공정표" xfId="807"/>
    <cellStyle name="_부대입찰양식②_합덕-신례원(2공구)투찰_합덕-신례원(2공구)투찰_경찰서-터미널간도로(투찰)②_예정공정표" xfId="808"/>
    <cellStyle name="_부대입찰양식②_합덕-신례원(2공구)투찰_합덕-신례원(2공구)투찰_경찰서-터미널간도로(투찰)②_왜관-태평건설" xfId="809"/>
    <cellStyle name="_부대입찰양식②_합덕-신례원(2공구)투찰_합덕-신례원(2공구)투찰_경찰서-터미널간도로(투찰)②_왜관-태평건설_예정공정표" xfId="810"/>
    <cellStyle name="_부대입찰양식②_합덕-신례원(2공구)투찰_합덕-신례원(2공구)투찰_마현생창(동양고속)" xfId="811"/>
    <cellStyle name="_부대입찰양식②_합덕-신례원(2공구)투찰_합덕-신례원(2공구)투찰_마현생창(동양고속)_예정공정표" xfId="812"/>
    <cellStyle name="_부대입찰양식②_합덕-신례원(2공구)투찰_합덕-신례원(2공구)투찰_마현생창(동양고속)_왜관-태평건설" xfId="813"/>
    <cellStyle name="_부대입찰양식②_합덕-신례원(2공구)투찰_합덕-신례원(2공구)투찰_마현생창(동양고속)_왜관-태평건설_예정공정표" xfId="814"/>
    <cellStyle name="_부대입찰양식②_합덕-신례원(2공구)투찰_합덕-신례원(2공구)투찰_봉무지방산업단지도로(투찰)②" xfId="815"/>
    <cellStyle name="_부대입찰양식②_합덕-신례원(2공구)투찰_합덕-신례원(2공구)투찰_봉무지방산업단지도로(투찰)②_마현생창(동양고속)" xfId="816"/>
    <cellStyle name="_부대입찰양식②_합덕-신례원(2공구)투찰_합덕-신례원(2공구)투찰_봉무지방산업단지도로(투찰)②_마현생창(동양고속)_예정공정표" xfId="817"/>
    <cellStyle name="_부대입찰양식②_합덕-신례원(2공구)투찰_합덕-신례원(2공구)투찰_봉무지방산업단지도로(투찰)②_마현생창(동양고속)_왜관-태평건설" xfId="818"/>
    <cellStyle name="_부대입찰양식②_합덕-신례원(2공구)투찰_합덕-신례원(2공구)투찰_봉무지방산업단지도로(투찰)②_마현생창(동양고속)_왜관-태평건설_예정공정표" xfId="819"/>
    <cellStyle name="_부대입찰양식②_합덕-신례원(2공구)투찰_합덕-신례원(2공구)투찰_봉무지방산업단지도로(투찰)②_예정공정표" xfId="820"/>
    <cellStyle name="_부대입찰양식②_합덕-신례원(2공구)투찰_합덕-신례원(2공구)투찰_봉무지방산업단지도로(투찰)②_왜관-태평건설" xfId="821"/>
    <cellStyle name="_부대입찰양식②_합덕-신례원(2공구)투찰_합덕-신례원(2공구)투찰_봉무지방산업단지도로(투찰)②_왜관-태평건설_예정공정표" xfId="822"/>
    <cellStyle name="_부대입찰양식②_합덕-신례원(2공구)투찰_합덕-신례원(2공구)투찰_봉무지방산업단지도로(투찰)②+0.250%" xfId="823"/>
    <cellStyle name="_부대입찰양식②_합덕-신례원(2공구)투찰_합덕-신례원(2공구)투찰_봉무지방산업단지도로(투찰)②+0.250%_마현생창(동양고속)" xfId="824"/>
    <cellStyle name="_부대입찰양식②_합덕-신례원(2공구)투찰_합덕-신례원(2공구)투찰_봉무지방산업단지도로(투찰)②+0.250%_마현생창(동양고속)_예정공정표" xfId="825"/>
    <cellStyle name="_부대입찰양식②_합덕-신례원(2공구)투찰_합덕-신례원(2공구)투찰_봉무지방산업단지도로(투찰)②+0.250%_마현생창(동양고속)_왜관-태평건설" xfId="826"/>
    <cellStyle name="_부대입찰양식②_합덕-신례원(2공구)투찰_합덕-신례원(2공구)투찰_봉무지방산업단지도로(투찰)②+0.250%_마현생창(동양고속)_왜관-태평건설_예정공정표" xfId="827"/>
    <cellStyle name="_부대입찰양식②_합덕-신례원(2공구)투찰_합덕-신례원(2공구)투찰_봉무지방산업단지도로(투찰)②+0.250%_예정공정표" xfId="828"/>
    <cellStyle name="_부대입찰양식②_합덕-신례원(2공구)투찰_합덕-신례원(2공구)투찰_봉무지방산업단지도로(투찰)②+0.250%_왜관-태평건설" xfId="829"/>
    <cellStyle name="_부대입찰양식②_합덕-신례원(2공구)투찰_합덕-신례원(2공구)투찰_봉무지방산업단지도로(투찰)②+0.250%_왜관-태평건설_예정공정표" xfId="830"/>
    <cellStyle name="_부대입찰양식②_합덕-신례원(2공구)투찰_합덕-신례원(2공구)투찰_예정공정표" xfId="831"/>
    <cellStyle name="_부대입찰양식②_합덕-신례원(2공구)투찰_합덕-신례원(2공구)투찰_왜관-태평건설" xfId="832"/>
    <cellStyle name="_부대입찰양식②_합덕-신례원(2공구)투찰_합덕-신례원(2공구)투찰_왜관-태평건설_예정공정표" xfId="833"/>
    <cellStyle name="_부천범박동" xfId="834"/>
    <cellStyle name="_부평배수지(투찰)" xfId="835"/>
    <cellStyle name="_부평배수지(투찰)_경찰서-터미널간도로(투찰)②" xfId="836"/>
    <cellStyle name="_부평배수지(투찰)_경찰서-터미널간도로(투찰)②_마현생창(동양고속)" xfId="837"/>
    <cellStyle name="_부평배수지(투찰)_경찰서-터미널간도로(투찰)②_마현생창(동양고속)_예정공정표" xfId="838"/>
    <cellStyle name="_부평배수지(투찰)_경찰서-터미널간도로(투찰)②_마현생창(동양고속)_왜관-태평건설" xfId="839"/>
    <cellStyle name="_부평배수지(투찰)_경찰서-터미널간도로(투찰)②_마현생창(동양고속)_왜관-태평건설_예정공정표" xfId="840"/>
    <cellStyle name="_부평배수지(투찰)_경찰서-터미널간도로(투찰)②_예정공정표" xfId="841"/>
    <cellStyle name="_부평배수지(투찰)_경찰서-터미널간도로(투찰)②_왜관-태평건설" xfId="842"/>
    <cellStyle name="_부평배수지(투찰)_경찰서-터미널간도로(투찰)②_왜관-태평건설_예정공정표" xfId="843"/>
    <cellStyle name="_부평배수지(투찰)_마현생창(동양고속)" xfId="844"/>
    <cellStyle name="_부평배수지(투찰)_마현생창(동양고속)_예정공정표" xfId="845"/>
    <cellStyle name="_부평배수지(투찰)_마현생창(동양고속)_왜관-태평건설" xfId="846"/>
    <cellStyle name="_부평배수지(투찰)_마현생창(동양고속)_왜관-태평건설_예정공정표" xfId="847"/>
    <cellStyle name="_부평배수지(투찰)_봉무지방산업단지도로(투찰)②" xfId="848"/>
    <cellStyle name="_부평배수지(투찰)_봉무지방산업단지도로(투찰)②_마현생창(동양고속)" xfId="849"/>
    <cellStyle name="_부평배수지(투찰)_봉무지방산업단지도로(투찰)②_마현생창(동양고속)_예정공정표" xfId="850"/>
    <cellStyle name="_부평배수지(투찰)_봉무지방산업단지도로(투찰)②_마현생창(동양고속)_왜관-태평건설" xfId="851"/>
    <cellStyle name="_부평배수지(투찰)_봉무지방산업단지도로(투찰)②_마현생창(동양고속)_왜관-태평건설_예정공정표" xfId="852"/>
    <cellStyle name="_부평배수지(투찰)_봉무지방산업단지도로(투찰)②_예정공정표" xfId="853"/>
    <cellStyle name="_부평배수지(투찰)_봉무지방산업단지도로(투찰)②_왜관-태평건설" xfId="854"/>
    <cellStyle name="_부평배수지(투찰)_봉무지방산업단지도로(투찰)②_왜관-태평건설_예정공정표" xfId="855"/>
    <cellStyle name="_부평배수지(투찰)_봉무지방산업단지도로(투찰)②+0.250%" xfId="856"/>
    <cellStyle name="_부평배수지(투찰)_봉무지방산업단지도로(투찰)②+0.250%_마현생창(동양고속)" xfId="857"/>
    <cellStyle name="_부평배수지(투찰)_봉무지방산업단지도로(투찰)②+0.250%_마현생창(동양고속)_예정공정표" xfId="858"/>
    <cellStyle name="_부평배수지(투찰)_봉무지방산업단지도로(투찰)②+0.250%_마현생창(동양고속)_왜관-태평건설" xfId="859"/>
    <cellStyle name="_부평배수지(투찰)_봉무지방산업단지도로(투찰)②+0.250%_마현생창(동양고속)_왜관-태평건설_예정공정표" xfId="860"/>
    <cellStyle name="_부평배수지(투찰)_봉무지방산업단지도로(투찰)②+0.250%_예정공정표" xfId="861"/>
    <cellStyle name="_부평배수지(투찰)_봉무지방산업단지도로(투찰)②+0.250%_왜관-태평건설" xfId="862"/>
    <cellStyle name="_부평배수지(투찰)_봉무지방산업단지도로(투찰)②+0.250%_왜관-태평건설_예정공정표" xfId="863"/>
    <cellStyle name="_부평배수지(투찰)_예정공정표" xfId="864"/>
    <cellStyle name="_부평배수지(투찰)_왜관-태평건설" xfId="865"/>
    <cellStyle name="_부평배수지(투찰)_왜관-태평건설_예정공정표" xfId="866"/>
    <cellStyle name="_부평배수지(투찰)_합덕-신례원(2공구)투찰" xfId="867"/>
    <cellStyle name="_부평배수지(투찰)_합덕-신례원(2공구)투찰_경찰서-터미널간도로(투찰)②" xfId="868"/>
    <cellStyle name="_부평배수지(투찰)_합덕-신례원(2공구)투찰_경찰서-터미널간도로(투찰)②_마현생창(동양고속)" xfId="869"/>
    <cellStyle name="_부평배수지(투찰)_합덕-신례원(2공구)투찰_경찰서-터미널간도로(투찰)②_마현생창(동양고속)_예정공정표" xfId="870"/>
    <cellStyle name="_부평배수지(투찰)_합덕-신례원(2공구)투찰_경찰서-터미널간도로(투찰)②_마현생창(동양고속)_왜관-태평건설" xfId="871"/>
    <cellStyle name="_부평배수지(투찰)_합덕-신례원(2공구)투찰_경찰서-터미널간도로(투찰)②_마현생창(동양고속)_왜관-태평건설_예정공정표" xfId="872"/>
    <cellStyle name="_부평배수지(투찰)_합덕-신례원(2공구)투찰_경찰서-터미널간도로(투찰)②_예정공정표" xfId="873"/>
    <cellStyle name="_부평배수지(투찰)_합덕-신례원(2공구)투찰_경찰서-터미널간도로(투찰)②_왜관-태평건설" xfId="874"/>
    <cellStyle name="_부평배수지(투찰)_합덕-신례원(2공구)투찰_경찰서-터미널간도로(투찰)②_왜관-태평건설_예정공정표" xfId="875"/>
    <cellStyle name="_부평배수지(투찰)_합덕-신례원(2공구)투찰_마현생창(동양고속)" xfId="876"/>
    <cellStyle name="_부평배수지(투찰)_합덕-신례원(2공구)투찰_마현생창(동양고속)_예정공정표" xfId="877"/>
    <cellStyle name="_부평배수지(투찰)_합덕-신례원(2공구)투찰_마현생창(동양고속)_왜관-태평건설" xfId="878"/>
    <cellStyle name="_부평배수지(투찰)_합덕-신례원(2공구)투찰_마현생창(동양고속)_왜관-태평건설_예정공정표" xfId="879"/>
    <cellStyle name="_부평배수지(투찰)_합덕-신례원(2공구)투찰_봉무지방산업단지도로(투찰)②" xfId="880"/>
    <cellStyle name="_부평배수지(투찰)_합덕-신례원(2공구)투찰_봉무지방산업단지도로(투찰)②_마현생창(동양고속)" xfId="881"/>
    <cellStyle name="_부평배수지(투찰)_합덕-신례원(2공구)투찰_봉무지방산업단지도로(투찰)②_마현생창(동양고속)_예정공정표" xfId="882"/>
    <cellStyle name="_부평배수지(투찰)_합덕-신례원(2공구)투찰_봉무지방산업단지도로(투찰)②_마현생창(동양고속)_왜관-태평건설" xfId="883"/>
    <cellStyle name="_부평배수지(투찰)_합덕-신례원(2공구)투찰_봉무지방산업단지도로(투찰)②_마현생창(동양고속)_왜관-태평건설_예정공정표" xfId="884"/>
    <cellStyle name="_부평배수지(투찰)_합덕-신례원(2공구)투찰_봉무지방산업단지도로(투찰)②_예정공정표" xfId="885"/>
    <cellStyle name="_부평배수지(투찰)_합덕-신례원(2공구)투찰_봉무지방산업단지도로(투찰)②_왜관-태평건설" xfId="886"/>
    <cellStyle name="_부평배수지(투찰)_합덕-신례원(2공구)투찰_봉무지방산업단지도로(투찰)②_왜관-태평건설_예정공정표" xfId="887"/>
    <cellStyle name="_부평배수지(투찰)_합덕-신례원(2공구)투찰_봉무지방산업단지도로(투찰)②+0.250%" xfId="888"/>
    <cellStyle name="_부평배수지(투찰)_합덕-신례원(2공구)투찰_봉무지방산업단지도로(투찰)②+0.250%_마현생창(동양고속)" xfId="889"/>
    <cellStyle name="_부평배수지(투찰)_합덕-신례원(2공구)투찰_봉무지방산업단지도로(투찰)②+0.250%_마현생창(동양고속)_예정공정표" xfId="890"/>
    <cellStyle name="_부평배수지(투찰)_합덕-신례원(2공구)투찰_봉무지방산업단지도로(투찰)②+0.250%_마현생창(동양고속)_왜관-태평건설" xfId="891"/>
    <cellStyle name="_부평배수지(투찰)_합덕-신례원(2공구)투찰_봉무지방산업단지도로(투찰)②+0.250%_마현생창(동양고속)_왜관-태평건설_예정공정표" xfId="892"/>
    <cellStyle name="_부평배수지(투찰)_합덕-신례원(2공구)투찰_봉무지방산업단지도로(투찰)②+0.250%_예정공정표" xfId="893"/>
    <cellStyle name="_부평배수지(투찰)_합덕-신례원(2공구)투찰_봉무지방산업단지도로(투찰)②+0.250%_왜관-태평건설" xfId="894"/>
    <cellStyle name="_부평배수지(투찰)_합덕-신례원(2공구)투찰_봉무지방산업단지도로(투찰)②+0.250%_왜관-태평건설_예정공정표" xfId="895"/>
    <cellStyle name="_부평배수지(투찰)_합덕-신례원(2공구)투찰_예정공정표" xfId="896"/>
    <cellStyle name="_부평배수지(투찰)_합덕-신례원(2공구)투찰_왜관-태평건설" xfId="897"/>
    <cellStyle name="_부평배수지(투찰)_합덕-신례원(2공구)투찰_왜관-태평건설_예정공정표" xfId="898"/>
    <cellStyle name="_부평배수지(투찰)_합덕-신례원(2공구)투찰_합덕-신례원(2공구)투찰" xfId="899"/>
    <cellStyle name="_부평배수지(투찰)_합덕-신례원(2공구)투찰_합덕-신례원(2공구)투찰_경찰서-터미널간도로(투찰)②" xfId="900"/>
    <cellStyle name="_부평배수지(투찰)_합덕-신례원(2공구)투찰_합덕-신례원(2공구)투찰_경찰서-터미널간도로(투찰)②_마현생창(동양고속)" xfId="901"/>
    <cellStyle name="_부평배수지(투찰)_합덕-신례원(2공구)투찰_합덕-신례원(2공구)투찰_경찰서-터미널간도로(투찰)②_마현생창(동양고속)_예정공정표" xfId="902"/>
    <cellStyle name="_부평배수지(투찰)_합덕-신례원(2공구)투찰_합덕-신례원(2공구)투찰_경찰서-터미널간도로(투찰)②_마현생창(동양고속)_왜관-태평건설" xfId="903"/>
    <cellStyle name="_부평배수지(투찰)_합덕-신례원(2공구)투찰_합덕-신례원(2공구)투찰_경찰서-터미널간도로(투찰)②_마현생창(동양고속)_왜관-태평건설_예정공정표" xfId="904"/>
    <cellStyle name="_부평배수지(투찰)_합덕-신례원(2공구)투찰_합덕-신례원(2공구)투찰_경찰서-터미널간도로(투찰)②_예정공정표" xfId="905"/>
    <cellStyle name="_부평배수지(투찰)_합덕-신례원(2공구)투찰_합덕-신례원(2공구)투찰_경찰서-터미널간도로(투찰)②_왜관-태평건설" xfId="906"/>
    <cellStyle name="_부평배수지(투찰)_합덕-신례원(2공구)투찰_합덕-신례원(2공구)투찰_경찰서-터미널간도로(투찰)②_왜관-태평건설_예정공정표" xfId="907"/>
    <cellStyle name="_부평배수지(투찰)_합덕-신례원(2공구)투찰_합덕-신례원(2공구)투찰_마현생창(동양고속)" xfId="908"/>
    <cellStyle name="_부평배수지(투찰)_합덕-신례원(2공구)투찰_합덕-신례원(2공구)투찰_마현생창(동양고속)_예정공정표" xfId="909"/>
    <cellStyle name="_부평배수지(투찰)_합덕-신례원(2공구)투찰_합덕-신례원(2공구)투찰_마현생창(동양고속)_왜관-태평건설" xfId="910"/>
    <cellStyle name="_부평배수지(투찰)_합덕-신례원(2공구)투찰_합덕-신례원(2공구)투찰_마현생창(동양고속)_왜관-태평건설_예정공정표" xfId="911"/>
    <cellStyle name="_부평배수지(투찰)_합덕-신례원(2공구)투찰_합덕-신례원(2공구)투찰_봉무지방산업단지도로(투찰)②" xfId="912"/>
    <cellStyle name="_부평배수지(투찰)_합덕-신례원(2공구)투찰_합덕-신례원(2공구)투찰_봉무지방산업단지도로(투찰)②_마현생창(동양고속)" xfId="913"/>
    <cellStyle name="_부평배수지(투찰)_합덕-신례원(2공구)투찰_합덕-신례원(2공구)투찰_봉무지방산업단지도로(투찰)②_마현생창(동양고속)_예정공정표" xfId="914"/>
    <cellStyle name="_부평배수지(투찰)_합덕-신례원(2공구)투찰_합덕-신례원(2공구)투찰_봉무지방산업단지도로(투찰)②_마현생창(동양고속)_왜관-태평건설" xfId="915"/>
    <cellStyle name="_부평배수지(투찰)_합덕-신례원(2공구)투찰_합덕-신례원(2공구)투찰_봉무지방산업단지도로(투찰)②_마현생창(동양고속)_왜관-태평건설_예정공정표" xfId="916"/>
    <cellStyle name="_부평배수지(투찰)_합덕-신례원(2공구)투찰_합덕-신례원(2공구)투찰_봉무지방산업단지도로(투찰)②_예정공정표" xfId="917"/>
    <cellStyle name="_부평배수지(투찰)_합덕-신례원(2공구)투찰_합덕-신례원(2공구)투찰_봉무지방산업단지도로(투찰)②_왜관-태평건설" xfId="918"/>
    <cellStyle name="_부평배수지(투찰)_합덕-신례원(2공구)투찰_합덕-신례원(2공구)투찰_봉무지방산업단지도로(투찰)②_왜관-태평건설_예정공정표" xfId="919"/>
    <cellStyle name="_부평배수지(투찰)_합덕-신례원(2공구)투찰_합덕-신례원(2공구)투찰_봉무지방산업단지도로(투찰)②+0.250%" xfId="920"/>
    <cellStyle name="_부평배수지(투찰)_합덕-신례원(2공구)투찰_합덕-신례원(2공구)투찰_봉무지방산업단지도로(투찰)②+0.250%_마현생창(동양고속)" xfId="921"/>
    <cellStyle name="_부평배수지(투찰)_합덕-신례원(2공구)투찰_합덕-신례원(2공구)투찰_봉무지방산업단지도로(투찰)②+0.250%_마현생창(동양고속)_예정공정표" xfId="922"/>
    <cellStyle name="_부평배수지(투찰)_합덕-신례원(2공구)투찰_합덕-신례원(2공구)투찰_봉무지방산업단지도로(투찰)②+0.250%_마현생창(동양고속)_왜관-태평건설" xfId="923"/>
    <cellStyle name="_부평배수지(투찰)_합덕-신례원(2공구)투찰_합덕-신례원(2공구)투찰_봉무지방산업단지도로(투찰)②+0.250%_마현생창(동양고속)_왜관-태평건설_예정공정표" xfId="924"/>
    <cellStyle name="_부평배수지(투찰)_합덕-신례원(2공구)투찰_합덕-신례원(2공구)투찰_봉무지방산업단지도로(투찰)②+0.250%_예정공정표" xfId="925"/>
    <cellStyle name="_부평배수지(투찰)_합덕-신례원(2공구)투찰_합덕-신례원(2공구)투찰_봉무지방산업단지도로(투찰)②+0.250%_왜관-태평건설" xfId="926"/>
    <cellStyle name="_부평배수지(투찰)_합덕-신례원(2공구)투찰_합덕-신례원(2공구)투찰_봉무지방산업단지도로(투찰)②+0.250%_왜관-태평건설_예정공정표" xfId="927"/>
    <cellStyle name="_부평배수지(투찰)_합덕-신례원(2공구)투찰_합덕-신례원(2공구)투찰_예정공정표" xfId="928"/>
    <cellStyle name="_부평배수지(투찰)_합덕-신례원(2공구)투찰_합덕-신례원(2공구)투찰_왜관-태평건설" xfId="929"/>
    <cellStyle name="_부평배수지(투찰)_합덕-신례원(2공구)투찰_합덕-신례원(2공구)투찰_왜관-태평건설_예정공정표" xfId="930"/>
    <cellStyle name="_분전반" xfId="931"/>
    <cellStyle name="_사본 - 전기(2)" xfId="932"/>
    <cellStyle name="_사용전검사비" xfId="933"/>
    <cellStyle name="_사용전검사비산정비" xfId="934"/>
    <cellStyle name="_산동 농협동로지소 청사 신축공사-1" xfId="935"/>
    <cellStyle name="_산동 농협동로지소 청사 신축공사-1_1" xfId="936"/>
    <cellStyle name="_산출내역서1" xfId="937"/>
    <cellStyle name="_산출내역서1_내역서,공량(어린이회관)-1" xfId="938"/>
    <cellStyle name="_산출내역서1_전기내역서" xfId="939"/>
    <cellStyle name="_상원고등학교 교사동 교육환경개선 전기공사" xfId="940"/>
    <cellStyle name="_상원-외등설치" xfId="941"/>
    <cellStyle name="_상주한방병원전기" xfId="942"/>
    <cellStyle name="_서울여대(20020516)" xfId="943"/>
    <cellStyle name="_설계변경내역서(1회총괄)" xfId="944"/>
    <cellStyle name="_설계변경앞지" xfId="945"/>
    <cellStyle name="_설계변경앞지(2차)" xfId="946"/>
    <cellStyle name="_설계변경앞지(총괄)" xfId="947"/>
    <cellStyle name="_설계변경총괄(토목,건축,기계,조경)01" xfId="948"/>
    <cellStyle name="_설계변경총괄(토목,건축,기계,조경)02" xfId="949"/>
    <cellStyle name="_설계서 용지" xfId="950"/>
    <cellStyle name="_설계서(전체분3회변경)" xfId="951"/>
    <cellStyle name="_설계서-광산로" xfId="952"/>
    <cellStyle name="_설계원가 및 손익계산서(극장)" xfId="953"/>
    <cellStyle name="_설계원가 및 손익계산서(백화점)" xfId="954"/>
    <cellStyle name="_설계원가 및 손익계산서(이광환)" xfId="955"/>
    <cellStyle name="_설비(1218)" xfId="956"/>
    <cellStyle name="_설비공사" xfId="957"/>
    <cellStyle name="_설비공사 공내역서(신성서)-제출" xfId="958"/>
    <cellStyle name="_설치내역300kw" xfId="959"/>
    <cellStyle name="_성서이곡운동장0316" xfId="960"/>
    <cellStyle name="_성서이곡테니스장" xfId="961"/>
    <cellStyle name="_성심정보고_강당무대장치 및 방송장치 설치공사" xfId="962"/>
    <cellStyle name="_성심정보고_강당무대장치 및 방송장치 설치공사_2-(제조)성심정보고_방송장치" xfId="963"/>
    <cellStyle name="_소방" xfId="964"/>
    <cellStyle name="_소방내역서(동사무소)최종본" xfId="965"/>
    <cellStyle name="_수배전반" xfId="966"/>
    <cellStyle name="_수수료" xfId="967"/>
    <cellStyle name="_스튜디오" xfId="968"/>
    <cellStyle name="_시설 언더패스 견적-40202" xfId="969"/>
    <cellStyle name="_시설 언더패스 견적-40204" xfId="970"/>
    <cellStyle name="_신명견적서 수정(재주)" xfId="971"/>
    <cellStyle name="_신암공원-0923" xfId="972"/>
    <cellStyle name="_신태백(가실행)" xfId="973"/>
    <cellStyle name="_신태백(가실행)_1" xfId="974"/>
    <cellStyle name="_신태백(가실행)_1_경찰서-터미널간도로(투찰)②" xfId="975"/>
    <cellStyle name="_신태백(가실행)_1_경찰서-터미널간도로(투찰)②_마현생창(동양고속)" xfId="976"/>
    <cellStyle name="_신태백(가실행)_1_경찰서-터미널간도로(투찰)②_마현생창(동양고속)_예정공정표" xfId="977"/>
    <cellStyle name="_신태백(가실행)_1_경찰서-터미널간도로(투찰)②_마현생창(동양고속)_왜관-태평건설" xfId="978"/>
    <cellStyle name="_신태백(가실행)_1_경찰서-터미널간도로(투찰)②_마현생창(동양고속)_왜관-태평건설_예정공정표" xfId="979"/>
    <cellStyle name="_신태백(가실행)_1_경찰서-터미널간도로(투찰)②_예정공정표" xfId="980"/>
    <cellStyle name="_신태백(가실행)_1_경찰서-터미널간도로(투찰)②_왜관-태평건설" xfId="981"/>
    <cellStyle name="_신태백(가실행)_1_경찰서-터미널간도로(투찰)②_왜관-태평건설_예정공정표" xfId="982"/>
    <cellStyle name="_신태백(가실행)_1_마현생창(동양고속)" xfId="983"/>
    <cellStyle name="_신태백(가실행)_1_마현생창(동양고속)_예정공정표" xfId="984"/>
    <cellStyle name="_신태백(가실행)_1_마현생창(동양고속)_왜관-태평건설" xfId="985"/>
    <cellStyle name="_신태백(가실행)_1_마현생창(동양고속)_왜관-태평건설_예정공정표" xfId="986"/>
    <cellStyle name="_신태백(가실행)_1_봉무지방산업단지도로(투찰)②" xfId="987"/>
    <cellStyle name="_신태백(가실행)_1_봉무지방산업단지도로(투찰)②_마현생창(동양고속)" xfId="988"/>
    <cellStyle name="_신태백(가실행)_1_봉무지방산업단지도로(투찰)②_마현생창(동양고속)_예정공정표" xfId="989"/>
    <cellStyle name="_신태백(가실행)_1_봉무지방산업단지도로(투찰)②_마현생창(동양고속)_왜관-태평건설" xfId="990"/>
    <cellStyle name="_신태백(가실행)_1_봉무지방산업단지도로(투찰)②_마현생창(동양고속)_왜관-태평건설_예정공정표" xfId="991"/>
    <cellStyle name="_신태백(가실행)_1_봉무지방산업단지도로(투찰)②_예정공정표" xfId="992"/>
    <cellStyle name="_신태백(가실행)_1_봉무지방산업단지도로(투찰)②_왜관-태평건설" xfId="993"/>
    <cellStyle name="_신태백(가실행)_1_봉무지방산업단지도로(투찰)②_왜관-태평건설_예정공정표" xfId="994"/>
    <cellStyle name="_신태백(가실행)_1_봉무지방산업단지도로(투찰)②+0.250%" xfId="995"/>
    <cellStyle name="_신태백(가실행)_1_봉무지방산업단지도로(투찰)②+0.250%_마현생창(동양고속)" xfId="996"/>
    <cellStyle name="_신태백(가실행)_1_봉무지방산업단지도로(투찰)②+0.250%_마현생창(동양고속)_예정공정표" xfId="997"/>
    <cellStyle name="_신태백(가실행)_1_봉무지방산업단지도로(투찰)②+0.250%_마현생창(동양고속)_왜관-태평건설" xfId="998"/>
    <cellStyle name="_신태백(가실행)_1_봉무지방산업단지도로(투찰)②+0.250%_마현생창(동양고속)_왜관-태평건설_예정공정표" xfId="999"/>
    <cellStyle name="_신태백(가실행)_1_봉무지방산업단지도로(투찰)②+0.250%_예정공정표" xfId="1000"/>
    <cellStyle name="_신태백(가실행)_1_봉무지방산업단지도로(투찰)②+0.250%_왜관-태평건설" xfId="1001"/>
    <cellStyle name="_신태백(가실행)_1_봉무지방산업단지도로(투찰)②+0.250%_왜관-태평건설_예정공정표" xfId="1002"/>
    <cellStyle name="_신태백(가실행)_1_예정공정표" xfId="1003"/>
    <cellStyle name="_신태백(가실행)_1_왜관-태평건설" xfId="1004"/>
    <cellStyle name="_신태백(가실행)_1_왜관-태평건설_예정공정표" xfId="1005"/>
    <cellStyle name="_신태백(가실행)_1_합덕-신례원(2공구)투찰" xfId="1006"/>
    <cellStyle name="_신태백(가실행)_1_합덕-신례원(2공구)투찰_경찰서-터미널간도로(투찰)②" xfId="1007"/>
    <cellStyle name="_신태백(가실행)_1_합덕-신례원(2공구)투찰_경찰서-터미널간도로(투찰)②_마현생창(동양고속)" xfId="1008"/>
    <cellStyle name="_신태백(가실행)_1_합덕-신례원(2공구)투찰_경찰서-터미널간도로(투찰)②_마현생창(동양고속)_예정공정표" xfId="1009"/>
    <cellStyle name="_신태백(가실행)_1_합덕-신례원(2공구)투찰_경찰서-터미널간도로(투찰)②_마현생창(동양고속)_왜관-태평건설" xfId="1010"/>
    <cellStyle name="_신태백(가실행)_1_합덕-신례원(2공구)투찰_경찰서-터미널간도로(투찰)②_마현생창(동양고속)_왜관-태평건설_예정공정표" xfId="1011"/>
    <cellStyle name="_신태백(가실행)_1_합덕-신례원(2공구)투찰_경찰서-터미널간도로(투찰)②_예정공정표" xfId="1012"/>
    <cellStyle name="_신태백(가실행)_1_합덕-신례원(2공구)투찰_경찰서-터미널간도로(투찰)②_왜관-태평건설" xfId="1013"/>
    <cellStyle name="_신태백(가실행)_1_합덕-신례원(2공구)투찰_경찰서-터미널간도로(투찰)②_왜관-태평건설_예정공정표" xfId="1014"/>
    <cellStyle name="_신태백(가실행)_1_합덕-신례원(2공구)투찰_마현생창(동양고속)" xfId="1015"/>
    <cellStyle name="_신태백(가실행)_1_합덕-신례원(2공구)투찰_마현생창(동양고속)_예정공정표" xfId="1016"/>
    <cellStyle name="_신태백(가실행)_1_합덕-신례원(2공구)투찰_마현생창(동양고속)_왜관-태평건설" xfId="1017"/>
    <cellStyle name="_신태백(가실행)_1_합덕-신례원(2공구)투찰_마현생창(동양고속)_왜관-태평건설_예정공정표" xfId="1018"/>
    <cellStyle name="_신태백(가실행)_1_합덕-신례원(2공구)투찰_봉무지방산업단지도로(투찰)②" xfId="1019"/>
    <cellStyle name="_신태백(가실행)_1_합덕-신례원(2공구)투찰_봉무지방산업단지도로(투찰)②_마현생창(동양고속)" xfId="1020"/>
    <cellStyle name="_신태백(가실행)_1_합덕-신례원(2공구)투찰_봉무지방산업단지도로(투찰)②_마현생창(동양고속)_예정공정표" xfId="1021"/>
    <cellStyle name="_신태백(가실행)_1_합덕-신례원(2공구)투찰_봉무지방산업단지도로(투찰)②_마현생창(동양고속)_왜관-태평건설" xfId="1022"/>
    <cellStyle name="_신태백(가실행)_1_합덕-신례원(2공구)투찰_봉무지방산업단지도로(투찰)②_마현생창(동양고속)_왜관-태평건설_예정공정표" xfId="1023"/>
    <cellStyle name="_신태백(가실행)_1_합덕-신례원(2공구)투찰_봉무지방산업단지도로(투찰)②_예정공정표" xfId="1024"/>
    <cellStyle name="_신태백(가실행)_1_합덕-신례원(2공구)투찰_봉무지방산업단지도로(투찰)②_왜관-태평건설" xfId="1025"/>
    <cellStyle name="_신태백(가실행)_1_합덕-신례원(2공구)투찰_봉무지방산업단지도로(투찰)②_왜관-태평건설_예정공정표" xfId="1026"/>
    <cellStyle name="_신태백(가실행)_1_합덕-신례원(2공구)투찰_봉무지방산업단지도로(투찰)②+0.250%" xfId="1027"/>
    <cellStyle name="_신태백(가실행)_1_합덕-신례원(2공구)투찰_봉무지방산업단지도로(투찰)②+0.250%_마현생창(동양고속)" xfId="1028"/>
    <cellStyle name="_신태백(가실행)_1_합덕-신례원(2공구)투찰_봉무지방산업단지도로(투찰)②+0.250%_마현생창(동양고속)_예정공정표" xfId="1029"/>
    <cellStyle name="_신태백(가실행)_1_합덕-신례원(2공구)투찰_봉무지방산업단지도로(투찰)②+0.250%_마현생창(동양고속)_왜관-태평건설" xfId="1030"/>
    <cellStyle name="_신태백(가실행)_1_합덕-신례원(2공구)투찰_봉무지방산업단지도로(투찰)②+0.250%_마현생창(동양고속)_왜관-태평건설_예정공정표" xfId="1031"/>
    <cellStyle name="_신태백(가실행)_1_합덕-신례원(2공구)투찰_봉무지방산업단지도로(투찰)②+0.250%_예정공정표" xfId="1032"/>
    <cellStyle name="_신태백(가실행)_1_합덕-신례원(2공구)투찰_봉무지방산업단지도로(투찰)②+0.250%_왜관-태평건설" xfId="1033"/>
    <cellStyle name="_신태백(가실행)_1_합덕-신례원(2공구)투찰_봉무지방산업단지도로(투찰)②+0.250%_왜관-태평건설_예정공정표" xfId="1034"/>
    <cellStyle name="_신태백(가실행)_1_합덕-신례원(2공구)투찰_예정공정표" xfId="1035"/>
    <cellStyle name="_신태백(가실행)_1_합덕-신례원(2공구)투찰_왜관-태평건설" xfId="1036"/>
    <cellStyle name="_신태백(가실행)_1_합덕-신례원(2공구)투찰_왜관-태평건설_예정공정표" xfId="1037"/>
    <cellStyle name="_신태백(가실행)_1_합덕-신례원(2공구)투찰_합덕-신례원(2공구)투찰" xfId="1038"/>
    <cellStyle name="_신태백(가실행)_1_합덕-신례원(2공구)투찰_합덕-신례원(2공구)투찰_경찰서-터미널간도로(투찰)②" xfId="1039"/>
    <cellStyle name="_신태백(가실행)_1_합덕-신례원(2공구)투찰_합덕-신례원(2공구)투찰_경찰서-터미널간도로(투찰)②_마현생창(동양고속)" xfId="1040"/>
    <cellStyle name="_신태백(가실행)_1_합덕-신례원(2공구)투찰_합덕-신례원(2공구)투찰_경찰서-터미널간도로(투찰)②_마현생창(동양고속)_예정공정표" xfId="1041"/>
    <cellStyle name="_신태백(가실행)_1_합덕-신례원(2공구)투찰_합덕-신례원(2공구)투찰_경찰서-터미널간도로(투찰)②_마현생창(동양고속)_왜관-태평건설" xfId="1042"/>
    <cellStyle name="_신태백(가실행)_1_합덕-신례원(2공구)투찰_합덕-신례원(2공구)투찰_경찰서-터미널간도로(투찰)②_마현생창(동양고속)_왜관-태평건설_예정공정표" xfId="1043"/>
    <cellStyle name="_신태백(가실행)_1_합덕-신례원(2공구)투찰_합덕-신례원(2공구)투찰_경찰서-터미널간도로(투찰)②_예정공정표" xfId="1044"/>
    <cellStyle name="_신태백(가실행)_1_합덕-신례원(2공구)투찰_합덕-신례원(2공구)투찰_경찰서-터미널간도로(투찰)②_왜관-태평건설" xfId="1045"/>
    <cellStyle name="_신태백(가실행)_1_합덕-신례원(2공구)투찰_합덕-신례원(2공구)투찰_경찰서-터미널간도로(투찰)②_왜관-태평건설_예정공정표" xfId="1046"/>
    <cellStyle name="_신태백(가실행)_1_합덕-신례원(2공구)투찰_합덕-신례원(2공구)투찰_마현생창(동양고속)" xfId="1047"/>
    <cellStyle name="_신태백(가실행)_1_합덕-신례원(2공구)투찰_합덕-신례원(2공구)투찰_마현생창(동양고속)_예정공정표" xfId="1048"/>
    <cellStyle name="_신태백(가실행)_1_합덕-신례원(2공구)투찰_합덕-신례원(2공구)투찰_마현생창(동양고속)_왜관-태평건설" xfId="1049"/>
    <cellStyle name="_신태백(가실행)_1_합덕-신례원(2공구)투찰_합덕-신례원(2공구)투찰_마현생창(동양고속)_왜관-태평건설_예정공정표" xfId="1050"/>
    <cellStyle name="_신태백(가실행)_1_합덕-신례원(2공구)투찰_합덕-신례원(2공구)투찰_봉무지방산업단지도로(투찰)②" xfId="1051"/>
    <cellStyle name="_신태백(가실행)_1_합덕-신례원(2공구)투찰_합덕-신례원(2공구)투찰_봉무지방산업단지도로(투찰)②_마현생창(동양고속)" xfId="1052"/>
    <cellStyle name="_신태백(가실행)_1_합덕-신례원(2공구)투찰_합덕-신례원(2공구)투찰_봉무지방산업단지도로(투찰)②_마현생창(동양고속)_예정공정표" xfId="1053"/>
    <cellStyle name="_신태백(가실행)_1_합덕-신례원(2공구)투찰_합덕-신례원(2공구)투찰_봉무지방산업단지도로(투찰)②_마현생창(동양고속)_왜관-태평건설" xfId="1054"/>
    <cellStyle name="_신태백(가실행)_1_합덕-신례원(2공구)투찰_합덕-신례원(2공구)투찰_봉무지방산업단지도로(투찰)②_마현생창(동양고속)_왜관-태평건설_예정공정표" xfId="1055"/>
    <cellStyle name="_신태백(가실행)_1_합덕-신례원(2공구)투찰_합덕-신례원(2공구)투찰_봉무지방산업단지도로(투찰)②_예정공정표" xfId="1056"/>
    <cellStyle name="_신태백(가실행)_1_합덕-신례원(2공구)투찰_합덕-신례원(2공구)투찰_봉무지방산업단지도로(투찰)②_왜관-태평건설" xfId="1057"/>
    <cellStyle name="_신태백(가실행)_1_합덕-신례원(2공구)투찰_합덕-신례원(2공구)투찰_봉무지방산업단지도로(투찰)②_왜관-태평건설_예정공정표" xfId="1058"/>
    <cellStyle name="_신태백(가실행)_1_합덕-신례원(2공구)투찰_합덕-신례원(2공구)투찰_봉무지방산업단지도로(투찰)②+0.250%" xfId="1059"/>
    <cellStyle name="_신태백(가실행)_1_합덕-신례원(2공구)투찰_합덕-신례원(2공구)투찰_봉무지방산업단지도로(투찰)②+0.250%_마현생창(동양고속)" xfId="1060"/>
    <cellStyle name="_신태백(가실행)_1_합덕-신례원(2공구)투찰_합덕-신례원(2공구)투찰_봉무지방산업단지도로(투찰)②+0.250%_마현생창(동양고속)_예정공정표" xfId="1061"/>
    <cellStyle name="_신태백(가실행)_1_합덕-신례원(2공구)투찰_합덕-신례원(2공구)투찰_봉무지방산업단지도로(투찰)②+0.250%_마현생창(동양고속)_왜관-태평건설" xfId="1062"/>
    <cellStyle name="_신태백(가실행)_1_합덕-신례원(2공구)투찰_합덕-신례원(2공구)투찰_봉무지방산업단지도로(투찰)②+0.250%_마현생창(동양고속)_왜관-태평건설_예정공정표" xfId="1063"/>
    <cellStyle name="_신태백(가실행)_1_합덕-신례원(2공구)투찰_합덕-신례원(2공구)투찰_봉무지방산업단지도로(투찰)②+0.250%_예정공정표" xfId="1064"/>
    <cellStyle name="_신태백(가실행)_1_합덕-신례원(2공구)투찰_합덕-신례원(2공구)투찰_봉무지방산업단지도로(투찰)②+0.250%_왜관-태평건설" xfId="1065"/>
    <cellStyle name="_신태백(가실행)_1_합덕-신례원(2공구)투찰_합덕-신례원(2공구)투찰_봉무지방산업단지도로(투찰)②+0.250%_왜관-태평건설_예정공정표" xfId="1066"/>
    <cellStyle name="_신태백(가실행)_1_합덕-신례원(2공구)투찰_합덕-신례원(2공구)투찰_예정공정표" xfId="1067"/>
    <cellStyle name="_신태백(가실행)_1_합덕-신례원(2공구)투찰_합덕-신례원(2공구)투찰_왜관-태평건설" xfId="1068"/>
    <cellStyle name="_신태백(가실행)_1_합덕-신례원(2공구)투찰_합덕-신례원(2공구)투찰_왜관-태평건설_예정공정표" xfId="1069"/>
    <cellStyle name="_신태백(가실행)_경찰서-터미널간도로(투찰)②" xfId="1070"/>
    <cellStyle name="_신태백(가실행)_경찰서-터미널간도로(투찰)②_마현생창(동양고속)" xfId="1071"/>
    <cellStyle name="_신태백(가실행)_경찰서-터미널간도로(투찰)②_마현생창(동양고속)_예정공정표" xfId="1072"/>
    <cellStyle name="_신태백(가실행)_경찰서-터미널간도로(투찰)②_마현생창(동양고속)_왜관-태평건설" xfId="1073"/>
    <cellStyle name="_신태백(가실행)_경찰서-터미널간도로(투찰)②_마현생창(동양고속)_왜관-태평건설_예정공정표" xfId="1074"/>
    <cellStyle name="_신태백(가실행)_경찰서-터미널간도로(투찰)②_예정공정표" xfId="1075"/>
    <cellStyle name="_신태백(가실행)_경찰서-터미널간도로(투찰)②_왜관-태평건설" xfId="1076"/>
    <cellStyle name="_신태백(가실행)_경찰서-터미널간도로(투찰)②_왜관-태평건설_예정공정표" xfId="1077"/>
    <cellStyle name="_신태백(가실행)_도덕-고흥도로(투찰)" xfId="1078"/>
    <cellStyle name="_신태백(가실행)_도덕-고흥도로(투찰)_경찰서-터미널간도로(투찰)②" xfId="1079"/>
    <cellStyle name="_신태백(가실행)_도덕-고흥도로(투찰)_경찰서-터미널간도로(투찰)②_마현생창(동양고속)" xfId="1080"/>
    <cellStyle name="_신태백(가실행)_도덕-고흥도로(투찰)_경찰서-터미널간도로(투찰)②_마현생창(동양고속)_예정공정표" xfId="1081"/>
    <cellStyle name="_신태백(가실행)_도덕-고흥도로(투찰)_경찰서-터미널간도로(투찰)②_마현생창(동양고속)_왜관-태평건설" xfId="1082"/>
    <cellStyle name="_신태백(가실행)_도덕-고흥도로(투찰)_경찰서-터미널간도로(투찰)②_마현생창(동양고속)_왜관-태평건설_예정공정표" xfId="1083"/>
    <cellStyle name="_신태백(가실행)_도덕-고흥도로(투찰)_경찰서-터미널간도로(투찰)②_예정공정표" xfId="1084"/>
    <cellStyle name="_신태백(가실행)_도덕-고흥도로(투찰)_경찰서-터미널간도로(투찰)②_왜관-태평건설" xfId="1085"/>
    <cellStyle name="_신태백(가실행)_도덕-고흥도로(투찰)_경찰서-터미널간도로(투찰)②_왜관-태평건설_예정공정표" xfId="1086"/>
    <cellStyle name="_신태백(가실행)_도덕-고흥도로(투찰)_마현생창(동양고속)" xfId="1087"/>
    <cellStyle name="_신태백(가실행)_도덕-고흥도로(투찰)_마현생창(동양고속)_예정공정표" xfId="1088"/>
    <cellStyle name="_신태백(가실행)_도덕-고흥도로(투찰)_마현생창(동양고속)_왜관-태평건설" xfId="1089"/>
    <cellStyle name="_신태백(가실행)_도덕-고흥도로(투찰)_마현생창(동양고속)_왜관-태평건설_예정공정표" xfId="1090"/>
    <cellStyle name="_신태백(가실행)_도덕-고흥도로(투찰)_봉무지방산업단지도로(투찰)②" xfId="1091"/>
    <cellStyle name="_신태백(가실행)_도덕-고흥도로(투찰)_봉무지방산업단지도로(투찰)②_마현생창(동양고속)" xfId="1092"/>
    <cellStyle name="_신태백(가실행)_도덕-고흥도로(투찰)_봉무지방산업단지도로(투찰)②_마현생창(동양고속)_예정공정표" xfId="1093"/>
    <cellStyle name="_신태백(가실행)_도덕-고흥도로(투찰)_봉무지방산업단지도로(투찰)②_마현생창(동양고속)_왜관-태평건설" xfId="1094"/>
    <cellStyle name="_신태백(가실행)_도덕-고흥도로(투찰)_봉무지방산업단지도로(투찰)②_마현생창(동양고속)_왜관-태평건설_예정공정표" xfId="1095"/>
    <cellStyle name="_신태백(가실행)_도덕-고흥도로(투찰)_봉무지방산업단지도로(투찰)②_예정공정표" xfId="1096"/>
    <cellStyle name="_신태백(가실행)_도덕-고흥도로(투찰)_봉무지방산업단지도로(투찰)②_왜관-태평건설" xfId="1097"/>
    <cellStyle name="_신태백(가실행)_도덕-고흥도로(투찰)_봉무지방산업단지도로(투찰)②_왜관-태평건설_예정공정표" xfId="1098"/>
    <cellStyle name="_신태백(가실행)_도덕-고흥도로(투찰)_봉무지방산업단지도로(투찰)②+0.250%" xfId="1099"/>
    <cellStyle name="_신태백(가실행)_도덕-고흥도로(투찰)_봉무지방산업단지도로(투찰)②+0.250%_마현생창(동양고속)" xfId="1100"/>
    <cellStyle name="_신태백(가실행)_도덕-고흥도로(투찰)_봉무지방산업단지도로(투찰)②+0.250%_마현생창(동양고속)_예정공정표" xfId="1101"/>
    <cellStyle name="_신태백(가실행)_도덕-고흥도로(투찰)_봉무지방산업단지도로(투찰)②+0.250%_마현생창(동양고속)_왜관-태평건설" xfId="1102"/>
    <cellStyle name="_신태백(가실행)_도덕-고흥도로(투찰)_봉무지방산업단지도로(투찰)②+0.250%_마현생창(동양고속)_왜관-태평건설_예정공정표" xfId="1103"/>
    <cellStyle name="_신태백(가실행)_도덕-고흥도로(투찰)_봉무지방산업단지도로(투찰)②+0.250%_예정공정표" xfId="1104"/>
    <cellStyle name="_신태백(가실행)_도덕-고흥도로(투찰)_봉무지방산업단지도로(투찰)②+0.250%_왜관-태평건설" xfId="1105"/>
    <cellStyle name="_신태백(가실행)_도덕-고흥도로(투찰)_봉무지방산업단지도로(투찰)②+0.250%_왜관-태평건설_예정공정표" xfId="1106"/>
    <cellStyle name="_신태백(가실행)_도덕-고흥도로(투찰)_예정공정표" xfId="1107"/>
    <cellStyle name="_신태백(가실행)_도덕-고흥도로(투찰)_왜관-태평건설" xfId="1108"/>
    <cellStyle name="_신태백(가실행)_도덕-고흥도로(투찰)_왜관-태평건설_예정공정표" xfId="1109"/>
    <cellStyle name="_신태백(가실행)_도덕-고흥도로(투찰)_합덕-신례원(2공구)투찰" xfId="1110"/>
    <cellStyle name="_신태백(가실행)_도덕-고흥도로(투찰)_합덕-신례원(2공구)투찰_경찰서-터미널간도로(투찰)②" xfId="1111"/>
    <cellStyle name="_신태백(가실행)_도덕-고흥도로(투찰)_합덕-신례원(2공구)투찰_경찰서-터미널간도로(투찰)②_마현생창(동양고속)" xfId="1112"/>
    <cellStyle name="_신태백(가실행)_도덕-고흥도로(투찰)_합덕-신례원(2공구)투찰_경찰서-터미널간도로(투찰)②_마현생창(동양고속)_예정공정표" xfId="1113"/>
    <cellStyle name="_신태백(가실행)_도덕-고흥도로(투찰)_합덕-신례원(2공구)투찰_경찰서-터미널간도로(투찰)②_마현생창(동양고속)_왜관-태평건설" xfId="1114"/>
    <cellStyle name="_신태백(가실행)_도덕-고흥도로(투찰)_합덕-신례원(2공구)투찰_경찰서-터미널간도로(투찰)②_마현생창(동양고속)_왜관-태평건설_예정공정표" xfId="1115"/>
    <cellStyle name="_신태백(가실행)_도덕-고흥도로(투찰)_합덕-신례원(2공구)투찰_경찰서-터미널간도로(투찰)②_예정공정표" xfId="1116"/>
    <cellStyle name="_신태백(가실행)_도덕-고흥도로(투찰)_합덕-신례원(2공구)투찰_경찰서-터미널간도로(투찰)②_왜관-태평건설" xfId="1117"/>
    <cellStyle name="_신태백(가실행)_도덕-고흥도로(투찰)_합덕-신례원(2공구)투찰_경찰서-터미널간도로(투찰)②_왜관-태평건설_예정공정표" xfId="1118"/>
    <cellStyle name="_신태백(가실행)_도덕-고흥도로(투찰)_합덕-신례원(2공구)투찰_마현생창(동양고속)" xfId="1119"/>
    <cellStyle name="_신태백(가실행)_도덕-고흥도로(투찰)_합덕-신례원(2공구)투찰_마현생창(동양고속)_예정공정표" xfId="1120"/>
    <cellStyle name="_신태백(가실행)_도덕-고흥도로(투찰)_합덕-신례원(2공구)투찰_마현생창(동양고속)_왜관-태평건설" xfId="1121"/>
    <cellStyle name="_신태백(가실행)_도덕-고흥도로(투찰)_합덕-신례원(2공구)투찰_마현생창(동양고속)_왜관-태평건설_예정공정표" xfId="1122"/>
    <cellStyle name="_신태백(가실행)_도덕-고흥도로(투찰)_합덕-신례원(2공구)투찰_봉무지방산업단지도로(투찰)②" xfId="1123"/>
    <cellStyle name="_신태백(가실행)_도덕-고흥도로(투찰)_합덕-신례원(2공구)투찰_봉무지방산업단지도로(투찰)②_마현생창(동양고속)" xfId="1124"/>
    <cellStyle name="_신태백(가실행)_도덕-고흥도로(투찰)_합덕-신례원(2공구)투찰_봉무지방산업단지도로(투찰)②_마현생창(동양고속)_예정공정표" xfId="1125"/>
    <cellStyle name="_신태백(가실행)_도덕-고흥도로(투찰)_합덕-신례원(2공구)투찰_봉무지방산업단지도로(투찰)②_마현생창(동양고속)_왜관-태평건설" xfId="1126"/>
    <cellStyle name="_신태백(가실행)_도덕-고흥도로(투찰)_합덕-신례원(2공구)투찰_봉무지방산업단지도로(투찰)②_마현생창(동양고속)_왜관-태평건설_예정공정표" xfId="1127"/>
    <cellStyle name="_신태백(가실행)_도덕-고흥도로(투찰)_합덕-신례원(2공구)투찰_봉무지방산업단지도로(투찰)②_예정공정표" xfId="1128"/>
    <cellStyle name="_신태백(가실행)_도덕-고흥도로(투찰)_합덕-신례원(2공구)투찰_봉무지방산업단지도로(투찰)②_왜관-태평건설" xfId="1129"/>
    <cellStyle name="_신태백(가실행)_도덕-고흥도로(투찰)_합덕-신례원(2공구)투찰_봉무지방산업단지도로(투찰)②_왜관-태평건설_예정공정표" xfId="1130"/>
    <cellStyle name="_신태백(가실행)_도덕-고흥도로(투찰)_합덕-신례원(2공구)투찰_봉무지방산업단지도로(투찰)②+0.250%" xfId="1131"/>
    <cellStyle name="_신태백(가실행)_도덕-고흥도로(투찰)_합덕-신례원(2공구)투찰_봉무지방산업단지도로(투찰)②+0.250%_마현생창(동양고속)" xfId="1132"/>
    <cellStyle name="_신태백(가실행)_도덕-고흥도로(투찰)_합덕-신례원(2공구)투찰_봉무지방산업단지도로(투찰)②+0.250%_마현생창(동양고속)_예정공정표" xfId="1133"/>
    <cellStyle name="_신태백(가실행)_도덕-고흥도로(투찰)_합덕-신례원(2공구)투찰_봉무지방산업단지도로(투찰)②+0.250%_마현생창(동양고속)_왜관-태평건설" xfId="1134"/>
    <cellStyle name="_신태백(가실행)_도덕-고흥도로(투찰)_합덕-신례원(2공구)투찰_봉무지방산업단지도로(투찰)②+0.250%_마현생창(동양고속)_왜관-태평건설_예정공정표" xfId="1135"/>
    <cellStyle name="_신태백(가실행)_도덕-고흥도로(투찰)_합덕-신례원(2공구)투찰_봉무지방산업단지도로(투찰)②+0.250%_예정공정표" xfId="1136"/>
    <cellStyle name="_신태백(가실행)_도덕-고흥도로(투찰)_합덕-신례원(2공구)투찰_봉무지방산업단지도로(투찰)②+0.250%_왜관-태평건설" xfId="1137"/>
    <cellStyle name="_신태백(가실행)_도덕-고흥도로(투찰)_합덕-신례원(2공구)투찰_봉무지방산업단지도로(투찰)②+0.250%_왜관-태평건설_예정공정표" xfId="1138"/>
    <cellStyle name="_신태백(가실행)_도덕-고흥도로(투찰)_합덕-신례원(2공구)투찰_예정공정표" xfId="1139"/>
    <cellStyle name="_신태백(가실행)_도덕-고흥도로(투찰)_합덕-신례원(2공구)투찰_왜관-태평건설" xfId="1140"/>
    <cellStyle name="_신태백(가실행)_도덕-고흥도로(투찰)_합덕-신례원(2공구)투찰_왜관-태평건설_예정공정표" xfId="1141"/>
    <cellStyle name="_신태백(가실행)_도덕-고흥도로(투찰)_합덕-신례원(2공구)투찰_합덕-신례원(2공구)투찰" xfId="1142"/>
    <cellStyle name="_신태백(가실행)_도덕-고흥도로(투찰)_합덕-신례원(2공구)투찰_합덕-신례원(2공구)투찰_경찰서-터미널간도로(투찰)②" xfId="1143"/>
    <cellStyle name="_신태백(가실행)_도덕-고흥도로(투찰)_합덕-신례원(2공구)투찰_합덕-신례원(2공구)투찰_경찰서-터미널간도로(투찰)②_마현생창(동양고속)" xfId="1144"/>
    <cellStyle name="_신태백(가실행)_도덕-고흥도로(투찰)_합덕-신례원(2공구)투찰_합덕-신례원(2공구)투찰_경찰서-터미널간도로(투찰)②_마현생창(동양고속)_예정공정표" xfId="1145"/>
    <cellStyle name="_신태백(가실행)_도덕-고흥도로(투찰)_합덕-신례원(2공구)투찰_합덕-신례원(2공구)투찰_경찰서-터미널간도로(투찰)②_마현생창(동양고속)_왜관-태평건설" xfId="1146"/>
    <cellStyle name="_신태백(가실행)_도덕-고흥도로(투찰)_합덕-신례원(2공구)투찰_합덕-신례원(2공구)투찰_경찰서-터미널간도로(투찰)②_마현생창(동양고속)_왜관-태평건설_예정공정표" xfId="1147"/>
    <cellStyle name="_신태백(가실행)_도덕-고흥도로(투찰)_합덕-신례원(2공구)투찰_합덕-신례원(2공구)투찰_경찰서-터미널간도로(투찰)②_예정공정표" xfId="1148"/>
    <cellStyle name="_신태백(가실행)_도덕-고흥도로(투찰)_합덕-신례원(2공구)투찰_합덕-신례원(2공구)투찰_경찰서-터미널간도로(투찰)②_왜관-태평건설" xfId="1149"/>
    <cellStyle name="_신태백(가실행)_도덕-고흥도로(투찰)_합덕-신례원(2공구)투찰_합덕-신례원(2공구)투찰_경찰서-터미널간도로(투찰)②_왜관-태평건설_예정공정표" xfId="1150"/>
    <cellStyle name="_신태백(가실행)_도덕-고흥도로(투찰)_합덕-신례원(2공구)투찰_합덕-신례원(2공구)투찰_마현생창(동양고속)" xfId="1151"/>
    <cellStyle name="_신태백(가실행)_도덕-고흥도로(투찰)_합덕-신례원(2공구)투찰_합덕-신례원(2공구)투찰_마현생창(동양고속)_예정공정표" xfId="1152"/>
    <cellStyle name="_신태백(가실행)_도덕-고흥도로(투찰)_합덕-신례원(2공구)투찰_합덕-신례원(2공구)투찰_마현생창(동양고속)_왜관-태평건설" xfId="1153"/>
    <cellStyle name="_신태백(가실행)_도덕-고흥도로(투찰)_합덕-신례원(2공구)투찰_합덕-신례원(2공구)투찰_마현생창(동양고속)_왜관-태평건설_예정공정표" xfId="1154"/>
    <cellStyle name="_신태백(가실행)_도덕-고흥도로(투찰)_합덕-신례원(2공구)투찰_합덕-신례원(2공구)투찰_봉무지방산업단지도로(투찰)②" xfId="1155"/>
    <cellStyle name="_신태백(가실행)_도덕-고흥도로(투찰)_합덕-신례원(2공구)투찰_합덕-신례원(2공구)투찰_봉무지방산업단지도로(투찰)②_마현생창(동양고속)" xfId="1156"/>
    <cellStyle name="_신태백(가실행)_도덕-고흥도로(투찰)_합덕-신례원(2공구)투찰_합덕-신례원(2공구)투찰_봉무지방산업단지도로(투찰)②_마현생창(동양고속)_예정공정표" xfId="1157"/>
    <cellStyle name="_신태백(가실행)_도덕-고흥도로(투찰)_합덕-신례원(2공구)투찰_합덕-신례원(2공구)투찰_봉무지방산업단지도로(투찰)②_마현생창(동양고속)_왜관-태평건설" xfId="1158"/>
    <cellStyle name="_신태백(가실행)_도덕-고흥도로(투찰)_합덕-신례원(2공구)투찰_합덕-신례원(2공구)투찰_봉무지방산업단지도로(투찰)②_마현생창(동양고속)_왜관-태평건설_예정공정표" xfId="1159"/>
    <cellStyle name="_신태백(가실행)_도덕-고흥도로(투찰)_합덕-신례원(2공구)투찰_합덕-신례원(2공구)투찰_봉무지방산업단지도로(투찰)②_예정공정표" xfId="1160"/>
    <cellStyle name="_신태백(가실행)_도덕-고흥도로(투찰)_합덕-신례원(2공구)투찰_합덕-신례원(2공구)투찰_봉무지방산업단지도로(투찰)②_왜관-태평건설" xfId="1161"/>
    <cellStyle name="_신태백(가실행)_도덕-고흥도로(투찰)_합덕-신례원(2공구)투찰_합덕-신례원(2공구)투찰_봉무지방산업단지도로(투찰)②_왜관-태평건설_예정공정표" xfId="1162"/>
    <cellStyle name="_신태백(가실행)_도덕-고흥도로(투찰)_합덕-신례원(2공구)투찰_합덕-신례원(2공구)투찰_봉무지방산업단지도로(투찰)②+0.250%" xfId="1163"/>
    <cellStyle name="_신태백(가실행)_도덕-고흥도로(투찰)_합덕-신례원(2공구)투찰_합덕-신례원(2공구)투찰_봉무지방산업단지도로(투찰)②+0.250%_마현생창(동양고속)" xfId="1164"/>
    <cellStyle name="_신태백(가실행)_도덕-고흥도로(투찰)_합덕-신례원(2공구)투찰_합덕-신례원(2공구)투찰_봉무지방산업단지도로(투찰)②+0.250%_마현생창(동양고속)_예정공정표" xfId="1165"/>
    <cellStyle name="_신태백(가실행)_도덕-고흥도로(투찰)_합덕-신례원(2공구)투찰_합덕-신례원(2공구)투찰_봉무지방산업단지도로(투찰)②+0.250%_마현생창(동양고속)_왜관-태평건설" xfId="1166"/>
    <cellStyle name="_신태백(가실행)_도덕-고흥도로(투찰)_합덕-신례원(2공구)투찰_합덕-신례원(2공구)투찰_봉무지방산업단지도로(투찰)②+0.250%_마현생창(동양고속)_왜관-태평건설_예정공정표" xfId="1167"/>
    <cellStyle name="_신태백(가실행)_도덕-고흥도로(투찰)_합덕-신례원(2공구)투찰_합덕-신례원(2공구)투찰_봉무지방산업단지도로(투찰)②+0.250%_예정공정표" xfId="1168"/>
    <cellStyle name="_신태백(가실행)_도덕-고흥도로(투찰)_합덕-신례원(2공구)투찰_합덕-신례원(2공구)투찰_봉무지방산업단지도로(투찰)②+0.250%_왜관-태평건설" xfId="1169"/>
    <cellStyle name="_신태백(가실행)_도덕-고흥도로(투찰)_합덕-신례원(2공구)투찰_합덕-신례원(2공구)투찰_봉무지방산업단지도로(투찰)②+0.250%_왜관-태평건설_예정공정표" xfId="1170"/>
    <cellStyle name="_신태백(가실행)_도덕-고흥도로(투찰)_합덕-신례원(2공구)투찰_합덕-신례원(2공구)투찰_예정공정표" xfId="1171"/>
    <cellStyle name="_신태백(가실행)_도덕-고흥도로(투찰)_합덕-신례원(2공구)투찰_합덕-신례원(2공구)투찰_왜관-태평건설" xfId="1172"/>
    <cellStyle name="_신태백(가실행)_도덕-고흥도로(투찰)_합덕-신례원(2공구)투찰_합덕-신례원(2공구)투찰_왜관-태평건설_예정공정표" xfId="1173"/>
    <cellStyle name="_신태백(가실행)_마현생창(동양고속)" xfId="1174"/>
    <cellStyle name="_신태백(가실행)_마현생창(동양고속)_예정공정표" xfId="1175"/>
    <cellStyle name="_신태백(가실행)_마현생창(동양고속)_왜관-태평건설" xfId="1176"/>
    <cellStyle name="_신태백(가실행)_마현생창(동양고속)_왜관-태평건설_예정공정표" xfId="1177"/>
    <cellStyle name="_신태백(가실행)_봉무지방산업단지도로(투찰)②" xfId="1178"/>
    <cellStyle name="_신태백(가실행)_봉무지방산업단지도로(투찰)②_마현생창(동양고속)" xfId="1179"/>
    <cellStyle name="_신태백(가실행)_봉무지방산업단지도로(투찰)②_마현생창(동양고속)_예정공정표" xfId="1180"/>
    <cellStyle name="_신태백(가실행)_봉무지방산업단지도로(투찰)②_마현생창(동양고속)_왜관-태평건설" xfId="1181"/>
    <cellStyle name="_신태백(가실행)_봉무지방산업단지도로(투찰)②_마현생창(동양고속)_왜관-태평건설_예정공정표" xfId="1182"/>
    <cellStyle name="_신태백(가실행)_봉무지방산업단지도로(투찰)②_예정공정표" xfId="1183"/>
    <cellStyle name="_신태백(가실행)_봉무지방산업단지도로(투찰)②_왜관-태평건설" xfId="1184"/>
    <cellStyle name="_신태백(가실행)_봉무지방산업단지도로(투찰)②_왜관-태평건설_예정공정표" xfId="1185"/>
    <cellStyle name="_신태백(가실행)_봉무지방산업단지도로(투찰)②+0.250%" xfId="1186"/>
    <cellStyle name="_신태백(가실행)_봉무지방산업단지도로(투찰)②+0.250%_마현생창(동양고속)" xfId="1187"/>
    <cellStyle name="_신태백(가실행)_봉무지방산업단지도로(투찰)②+0.250%_마현생창(동양고속)_예정공정표" xfId="1188"/>
    <cellStyle name="_신태백(가실행)_봉무지방산업단지도로(투찰)②+0.250%_마현생창(동양고속)_왜관-태평건설" xfId="1189"/>
    <cellStyle name="_신태백(가실행)_봉무지방산업단지도로(투찰)②+0.250%_마현생창(동양고속)_왜관-태평건설_예정공정표" xfId="1190"/>
    <cellStyle name="_신태백(가실행)_봉무지방산업단지도로(투찰)②+0.250%_예정공정표" xfId="1191"/>
    <cellStyle name="_신태백(가실행)_봉무지방산업단지도로(투찰)②+0.250%_왜관-태평건설" xfId="1192"/>
    <cellStyle name="_신태백(가실행)_봉무지방산업단지도로(투찰)②+0.250%_왜관-태평건설_예정공정표" xfId="1193"/>
    <cellStyle name="_신태백(가실행)_안산부대(투찰)⑤" xfId="1194"/>
    <cellStyle name="_신태백(가실행)_안산부대(투찰)⑤_경찰서-터미널간도로(투찰)②" xfId="1195"/>
    <cellStyle name="_신태백(가실행)_안산부대(투찰)⑤_경찰서-터미널간도로(투찰)②_마현생창(동양고속)" xfId="1196"/>
    <cellStyle name="_신태백(가실행)_안산부대(투찰)⑤_경찰서-터미널간도로(투찰)②_마현생창(동양고속)_예정공정표" xfId="1197"/>
    <cellStyle name="_신태백(가실행)_안산부대(투찰)⑤_경찰서-터미널간도로(투찰)②_마현생창(동양고속)_왜관-태평건설" xfId="1198"/>
    <cellStyle name="_신태백(가실행)_안산부대(투찰)⑤_경찰서-터미널간도로(투찰)②_마현생창(동양고속)_왜관-태평건설_예정공정표" xfId="1199"/>
    <cellStyle name="_신태백(가실행)_안산부대(투찰)⑤_경찰서-터미널간도로(투찰)②_예정공정표" xfId="1200"/>
    <cellStyle name="_신태백(가실행)_안산부대(투찰)⑤_경찰서-터미널간도로(투찰)②_왜관-태평건설" xfId="1201"/>
    <cellStyle name="_신태백(가실행)_안산부대(투찰)⑤_경찰서-터미널간도로(투찰)②_왜관-태평건설_예정공정표" xfId="1202"/>
    <cellStyle name="_신태백(가실행)_안산부대(투찰)⑤_마현생창(동양고속)" xfId="1203"/>
    <cellStyle name="_신태백(가실행)_안산부대(투찰)⑤_마현생창(동양고속)_예정공정표" xfId="1204"/>
    <cellStyle name="_신태백(가실행)_안산부대(투찰)⑤_마현생창(동양고속)_왜관-태평건설" xfId="1205"/>
    <cellStyle name="_신태백(가실행)_안산부대(투찰)⑤_마현생창(동양고속)_왜관-태평건설_예정공정표" xfId="1206"/>
    <cellStyle name="_신태백(가실행)_안산부대(투찰)⑤_봉무지방산업단지도로(투찰)②" xfId="1207"/>
    <cellStyle name="_신태백(가실행)_안산부대(투찰)⑤_봉무지방산업단지도로(투찰)②_마현생창(동양고속)" xfId="1208"/>
    <cellStyle name="_신태백(가실행)_안산부대(투찰)⑤_봉무지방산업단지도로(투찰)②_마현생창(동양고속)_예정공정표" xfId="1209"/>
    <cellStyle name="_신태백(가실행)_안산부대(투찰)⑤_봉무지방산업단지도로(투찰)②_마현생창(동양고속)_왜관-태평건설" xfId="1210"/>
    <cellStyle name="_신태백(가실행)_안산부대(투찰)⑤_봉무지방산업단지도로(투찰)②_마현생창(동양고속)_왜관-태평건설_예정공정표" xfId="1211"/>
    <cellStyle name="_신태백(가실행)_안산부대(투찰)⑤_봉무지방산업단지도로(투찰)②_예정공정표" xfId="1212"/>
    <cellStyle name="_신태백(가실행)_안산부대(투찰)⑤_봉무지방산업단지도로(투찰)②_왜관-태평건설" xfId="1213"/>
    <cellStyle name="_신태백(가실행)_안산부대(투찰)⑤_봉무지방산업단지도로(투찰)②_왜관-태평건설_예정공정표" xfId="1214"/>
    <cellStyle name="_신태백(가실행)_안산부대(투찰)⑤_봉무지방산업단지도로(투찰)②+0.250%" xfId="1215"/>
    <cellStyle name="_신태백(가실행)_안산부대(투찰)⑤_봉무지방산업단지도로(투찰)②+0.250%_마현생창(동양고속)" xfId="1216"/>
    <cellStyle name="_신태백(가실행)_안산부대(투찰)⑤_봉무지방산업단지도로(투찰)②+0.250%_마현생창(동양고속)_예정공정표" xfId="1217"/>
    <cellStyle name="_신태백(가실행)_안산부대(투찰)⑤_봉무지방산업단지도로(투찰)②+0.250%_마현생창(동양고속)_왜관-태평건설" xfId="1218"/>
    <cellStyle name="_신태백(가실행)_안산부대(투찰)⑤_봉무지방산업단지도로(투찰)②+0.250%_마현생창(동양고속)_왜관-태평건설_예정공정표" xfId="1219"/>
    <cellStyle name="_신태백(가실행)_안산부대(투찰)⑤_봉무지방산업단지도로(투찰)②+0.250%_예정공정표" xfId="1220"/>
    <cellStyle name="_신태백(가실행)_안산부대(투찰)⑤_봉무지방산업단지도로(투찰)②+0.250%_왜관-태평건설" xfId="1221"/>
    <cellStyle name="_신태백(가실행)_안산부대(투찰)⑤_봉무지방산업단지도로(투찰)②+0.250%_왜관-태평건설_예정공정표" xfId="1222"/>
    <cellStyle name="_신태백(가실행)_안산부대(투찰)⑤_예정공정표" xfId="1223"/>
    <cellStyle name="_신태백(가실행)_안산부대(투찰)⑤_왜관-태평건설" xfId="1224"/>
    <cellStyle name="_신태백(가실행)_안산부대(투찰)⑤_왜관-태평건설_예정공정표" xfId="1225"/>
    <cellStyle name="_신태백(가실행)_안산부대(투찰)⑤_합덕-신례원(2공구)투찰" xfId="1226"/>
    <cellStyle name="_신태백(가실행)_안산부대(투찰)⑤_합덕-신례원(2공구)투찰_경찰서-터미널간도로(투찰)②" xfId="1227"/>
    <cellStyle name="_신태백(가실행)_안산부대(투찰)⑤_합덕-신례원(2공구)투찰_경찰서-터미널간도로(투찰)②_마현생창(동양고속)" xfId="1228"/>
    <cellStyle name="_신태백(가실행)_안산부대(투찰)⑤_합덕-신례원(2공구)투찰_경찰서-터미널간도로(투찰)②_마현생창(동양고속)_예정공정표" xfId="1229"/>
    <cellStyle name="_신태백(가실행)_안산부대(투찰)⑤_합덕-신례원(2공구)투찰_경찰서-터미널간도로(투찰)②_마현생창(동양고속)_왜관-태평건설" xfId="1230"/>
    <cellStyle name="_신태백(가실행)_안산부대(투찰)⑤_합덕-신례원(2공구)투찰_경찰서-터미널간도로(투찰)②_마현생창(동양고속)_왜관-태평건설_예정공정표" xfId="1231"/>
    <cellStyle name="_신태백(가실행)_안산부대(투찰)⑤_합덕-신례원(2공구)투찰_경찰서-터미널간도로(투찰)②_예정공정표" xfId="1232"/>
    <cellStyle name="_신태백(가실행)_안산부대(투찰)⑤_합덕-신례원(2공구)투찰_경찰서-터미널간도로(투찰)②_왜관-태평건설" xfId="1233"/>
    <cellStyle name="_신태백(가실행)_안산부대(투찰)⑤_합덕-신례원(2공구)투찰_경찰서-터미널간도로(투찰)②_왜관-태평건설_예정공정표" xfId="1234"/>
    <cellStyle name="_신태백(가실행)_안산부대(투찰)⑤_합덕-신례원(2공구)투찰_마현생창(동양고속)" xfId="1235"/>
    <cellStyle name="_신태백(가실행)_안산부대(투찰)⑤_합덕-신례원(2공구)투찰_마현생창(동양고속)_예정공정표" xfId="1236"/>
    <cellStyle name="_신태백(가실행)_안산부대(투찰)⑤_합덕-신례원(2공구)투찰_마현생창(동양고속)_왜관-태평건설" xfId="1237"/>
    <cellStyle name="_신태백(가실행)_안산부대(투찰)⑤_합덕-신례원(2공구)투찰_마현생창(동양고속)_왜관-태평건설_예정공정표" xfId="1238"/>
    <cellStyle name="_신태백(가실행)_안산부대(투찰)⑤_합덕-신례원(2공구)투찰_봉무지방산업단지도로(투찰)②" xfId="1239"/>
    <cellStyle name="_신태백(가실행)_안산부대(투찰)⑤_합덕-신례원(2공구)투찰_봉무지방산업단지도로(투찰)②_마현생창(동양고속)" xfId="1240"/>
    <cellStyle name="_신태백(가실행)_안산부대(투찰)⑤_합덕-신례원(2공구)투찰_봉무지방산업단지도로(투찰)②_마현생창(동양고속)_예정공정표" xfId="1241"/>
    <cellStyle name="_신태백(가실행)_안산부대(투찰)⑤_합덕-신례원(2공구)투찰_봉무지방산업단지도로(투찰)②_마현생창(동양고속)_왜관-태평건설" xfId="1242"/>
    <cellStyle name="_신태백(가실행)_안산부대(투찰)⑤_합덕-신례원(2공구)투찰_봉무지방산업단지도로(투찰)②_마현생창(동양고속)_왜관-태평건설_예정공정표" xfId="1243"/>
    <cellStyle name="_신태백(가실행)_안산부대(투찰)⑤_합덕-신례원(2공구)투찰_봉무지방산업단지도로(투찰)②_예정공정표" xfId="1244"/>
    <cellStyle name="_신태백(가실행)_안산부대(투찰)⑤_합덕-신례원(2공구)투찰_봉무지방산업단지도로(투찰)②_왜관-태평건설" xfId="1245"/>
    <cellStyle name="_신태백(가실행)_안산부대(투찰)⑤_합덕-신례원(2공구)투찰_봉무지방산업단지도로(투찰)②_왜관-태평건설_예정공정표" xfId="1246"/>
    <cellStyle name="_신태백(가실행)_안산부대(투찰)⑤_합덕-신례원(2공구)투찰_봉무지방산업단지도로(투찰)②+0.250%" xfId="1247"/>
    <cellStyle name="_신태백(가실행)_안산부대(투찰)⑤_합덕-신례원(2공구)투찰_봉무지방산업단지도로(투찰)②+0.250%_마현생창(동양고속)" xfId="1248"/>
    <cellStyle name="_신태백(가실행)_안산부대(투찰)⑤_합덕-신례원(2공구)투찰_봉무지방산업단지도로(투찰)②+0.250%_마현생창(동양고속)_예정공정표" xfId="1249"/>
    <cellStyle name="_신태백(가실행)_안산부대(투찰)⑤_합덕-신례원(2공구)투찰_봉무지방산업단지도로(투찰)②+0.250%_마현생창(동양고속)_왜관-태평건설" xfId="1250"/>
    <cellStyle name="_신태백(가실행)_안산부대(투찰)⑤_합덕-신례원(2공구)투찰_봉무지방산업단지도로(투찰)②+0.250%_마현생창(동양고속)_왜관-태평건설_예정공정표" xfId="1251"/>
    <cellStyle name="_신태백(가실행)_안산부대(투찰)⑤_합덕-신례원(2공구)투찰_봉무지방산업단지도로(투찰)②+0.250%_예정공정표" xfId="1252"/>
    <cellStyle name="_신태백(가실행)_안산부대(투찰)⑤_합덕-신례원(2공구)투찰_봉무지방산업단지도로(투찰)②+0.250%_왜관-태평건설" xfId="1253"/>
    <cellStyle name="_신태백(가실행)_안산부대(투찰)⑤_합덕-신례원(2공구)투찰_봉무지방산업단지도로(투찰)②+0.250%_왜관-태평건설_예정공정표" xfId="1254"/>
    <cellStyle name="_신태백(가실행)_안산부대(투찰)⑤_합덕-신례원(2공구)투찰_예정공정표" xfId="1255"/>
    <cellStyle name="_신태백(가실행)_안산부대(투찰)⑤_합덕-신례원(2공구)투찰_왜관-태평건설" xfId="1256"/>
    <cellStyle name="_신태백(가실행)_안산부대(투찰)⑤_합덕-신례원(2공구)투찰_왜관-태평건설_예정공정표" xfId="1257"/>
    <cellStyle name="_신태백(가실행)_안산부대(투찰)⑤_합덕-신례원(2공구)투찰_합덕-신례원(2공구)투찰" xfId="1258"/>
    <cellStyle name="_신태백(가실행)_안산부대(투찰)⑤_합덕-신례원(2공구)투찰_합덕-신례원(2공구)투찰_경찰서-터미널간도로(투찰)②" xfId="1259"/>
    <cellStyle name="_신태백(가실행)_안산부대(투찰)⑤_합덕-신례원(2공구)투찰_합덕-신례원(2공구)투찰_경찰서-터미널간도로(투찰)②_마현생창(동양고속)" xfId="1260"/>
    <cellStyle name="_신태백(가실행)_안산부대(투찰)⑤_합덕-신례원(2공구)투찰_합덕-신례원(2공구)투찰_경찰서-터미널간도로(투찰)②_마현생창(동양고속)_예정공정표" xfId="1261"/>
    <cellStyle name="_신태백(가실행)_안산부대(투찰)⑤_합덕-신례원(2공구)투찰_합덕-신례원(2공구)투찰_경찰서-터미널간도로(투찰)②_마현생창(동양고속)_왜관-태평건설" xfId="1262"/>
    <cellStyle name="_신태백(가실행)_안산부대(투찰)⑤_합덕-신례원(2공구)투찰_합덕-신례원(2공구)투찰_경찰서-터미널간도로(투찰)②_마현생창(동양고속)_왜관-태평건설_예정공정표" xfId="1263"/>
    <cellStyle name="_신태백(가실행)_안산부대(투찰)⑤_합덕-신례원(2공구)투찰_합덕-신례원(2공구)투찰_경찰서-터미널간도로(투찰)②_예정공정표" xfId="1264"/>
    <cellStyle name="_신태백(가실행)_안산부대(투찰)⑤_합덕-신례원(2공구)투찰_합덕-신례원(2공구)투찰_경찰서-터미널간도로(투찰)②_왜관-태평건설" xfId="1265"/>
    <cellStyle name="_신태백(가실행)_안산부대(투찰)⑤_합덕-신례원(2공구)투찰_합덕-신례원(2공구)투찰_경찰서-터미널간도로(투찰)②_왜관-태평건설_예정공정표" xfId="1266"/>
    <cellStyle name="_신태백(가실행)_안산부대(투찰)⑤_합덕-신례원(2공구)투찰_합덕-신례원(2공구)투찰_마현생창(동양고속)" xfId="1267"/>
    <cellStyle name="_신태백(가실행)_안산부대(투찰)⑤_합덕-신례원(2공구)투찰_합덕-신례원(2공구)투찰_마현생창(동양고속)_예정공정표" xfId="1268"/>
    <cellStyle name="_신태백(가실행)_안산부대(투찰)⑤_합덕-신례원(2공구)투찰_합덕-신례원(2공구)투찰_마현생창(동양고속)_왜관-태평건설" xfId="1269"/>
    <cellStyle name="_신태백(가실행)_안산부대(투찰)⑤_합덕-신례원(2공구)투찰_합덕-신례원(2공구)투찰_마현생창(동양고속)_왜관-태평건설_예정공정표" xfId="1270"/>
    <cellStyle name="_신태백(가실행)_안산부대(투찰)⑤_합덕-신례원(2공구)투찰_합덕-신례원(2공구)투찰_봉무지방산업단지도로(투찰)②" xfId="1271"/>
    <cellStyle name="_신태백(가실행)_안산부대(투찰)⑤_합덕-신례원(2공구)투찰_합덕-신례원(2공구)투찰_봉무지방산업단지도로(투찰)②_마현생창(동양고속)" xfId="1272"/>
    <cellStyle name="_신태백(가실행)_안산부대(투찰)⑤_합덕-신례원(2공구)투찰_합덕-신례원(2공구)투찰_봉무지방산업단지도로(투찰)②_마현생창(동양고속)_예정공정표" xfId="1273"/>
    <cellStyle name="_신태백(가실행)_안산부대(투찰)⑤_합덕-신례원(2공구)투찰_합덕-신례원(2공구)투찰_봉무지방산업단지도로(투찰)②_마현생창(동양고속)_왜관-태평건설" xfId="1274"/>
    <cellStyle name="_신태백(가실행)_안산부대(투찰)⑤_합덕-신례원(2공구)투찰_합덕-신례원(2공구)투찰_봉무지방산업단지도로(투찰)②_마현생창(동양고속)_왜관-태평건설_예정공정표" xfId="1275"/>
    <cellStyle name="_신태백(가실행)_안산부대(투찰)⑤_합덕-신례원(2공구)투찰_합덕-신례원(2공구)투찰_봉무지방산업단지도로(투찰)②_예정공정표" xfId="1276"/>
    <cellStyle name="_신태백(가실행)_안산부대(투찰)⑤_합덕-신례원(2공구)투찰_합덕-신례원(2공구)투찰_봉무지방산업단지도로(투찰)②_왜관-태평건설" xfId="1277"/>
    <cellStyle name="_신태백(가실행)_안산부대(투찰)⑤_합덕-신례원(2공구)투찰_합덕-신례원(2공구)투찰_봉무지방산업단지도로(투찰)②_왜관-태평건설_예정공정표" xfId="1278"/>
    <cellStyle name="_신태백(가실행)_안산부대(투찰)⑤_합덕-신례원(2공구)투찰_합덕-신례원(2공구)투찰_봉무지방산업단지도로(투찰)②+0.250%" xfId="1279"/>
    <cellStyle name="_신태백(가실행)_안산부대(투찰)⑤_합덕-신례원(2공구)투찰_합덕-신례원(2공구)투찰_봉무지방산업단지도로(투찰)②+0.250%_마현생창(동양고속)" xfId="1280"/>
    <cellStyle name="_신태백(가실행)_안산부대(투찰)⑤_합덕-신례원(2공구)투찰_합덕-신례원(2공구)투찰_봉무지방산업단지도로(투찰)②+0.250%_마현생창(동양고속)_예정공정표" xfId="1281"/>
    <cellStyle name="_신태백(가실행)_안산부대(투찰)⑤_합덕-신례원(2공구)투찰_합덕-신례원(2공구)투찰_봉무지방산업단지도로(투찰)②+0.250%_마현생창(동양고속)_왜관-태평건설" xfId="1282"/>
    <cellStyle name="_신태백(가실행)_안산부대(투찰)⑤_합덕-신례원(2공구)투찰_합덕-신례원(2공구)투찰_봉무지방산업단지도로(투찰)②+0.250%_마현생창(동양고속)_왜관-태평건설_예정공정표" xfId="1283"/>
    <cellStyle name="_신태백(가실행)_안산부대(투찰)⑤_합덕-신례원(2공구)투찰_합덕-신례원(2공구)투찰_봉무지방산업단지도로(투찰)②+0.250%_예정공정표" xfId="1284"/>
    <cellStyle name="_신태백(가실행)_안산부대(투찰)⑤_합덕-신례원(2공구)투찰_합덕-신례원(2공구)투찰_봉무지방산업단지도로(투찰)②+0.250%_왜관-태평건설" xfId="1285"/>
    <cellStyle name="_신태백(가실행)_안산부대(투찰)⑤_합덕-신례원(2공구)투찰_합덕-신례원(2공구)투찰_봉무지방산업단지도로(투찰)②+0.250%_왜관-태평건설_예정공정표" xfId="1286"/>
    <cellStyle name="_신태백(가실행)_안산부대(투찰)⑤_합덕-신례원(2공구)투찰_합덕-신례원(2공구)투찰_예정공정표" xfId="1287"/>
    <cellStyle name="_신태백(가실행)_안산부대(투찰)⑤_합덕-신례원(2공구)투찰_합덕-신례원(2공구)투찰_왜관-태평건설" xfId="1288"/>
    <cellStyle name="_신태백(가실행)_안산부대(투찰)⑤_합덕-신례원(2공구)투찰_합덕-신례원(2공구)투찰_왜관-태평건설_예정공정표" xfId="1289"/>
    <cellStyle name="_신태백(가실행)_양곡부두(투찰)-0.31%" xfId="1290"/>
    <cellStyle name="_신태백(가실행)_양곡부두(투찰)-0.31%_경찰서-터미널간도로(투찰)②" xfId="1291"/>
    <cellStyle name="_신태백(가실행)_양곡부두(투찰)-0.31%_경찰서-터미널간도로(투찰)②_마현생창(동양고속)" xfId="1292"/>
    <cellStyle name="_신태백(가실행)_양곡부두(투찰)-0.31%_경찰서-터미널간도로(투찰)②_마현생창(동양고속)_예정공정표" xfId="1293"/>
    <cellStyle name="_신태백(가실행)_양곡부두(투찰)-0.31%_경찰서-터미널간도로(투찰)②_마현생창(동양고속)_왜관-태평건설" xfId="1294"/>
    <cellStyle name="_신태백(가실행)_양곡부두(투찰)-0.31%_경찰서-터미널간도로(투찰)②_마현생창(동양고속)_왜관-태평건설_예정공정표" xfId="1295"/>
    <cellStyle name="_신태백(가실행)_양곡부두(투찰)-0.31%_경찰서-터미널간도로(투찰)②_예정공정표" xfId="1296"/>
    <cellStyle name="_신태백(가실행)_양곡부두(투찰)-0.31%_경찰서-터미널간도로(투찰)②_왜관-태평건설" xfId="1297"/>
    <cellStyle name="_신태백(가실행)_양곡부두(투찰)-0.31%_경찰서-터미널간도로(투찰)②_왜관-태평건설_예정공정표" xfId="1298"/>
    <cellStyle name="_신태백(가실행)_양곡부두(투찰)-0.31%_마현생창(동양고속)" xfId="1299"/>
    <cellStyle name="_신태백(가실행)_양곡부두(투찰)-0.31%_마현생창(동양고속)_예정공정표" xfId="1300"/>
    <cellStyle name="_신태백(가실행)_양곡부두(투찰)-0.31%_마현생창(동양고속)_왜관-태평건설" xfId="1301"/>
    <cellStyle name="_신태백(가실행)_양곡부두(투찰)-0.31%_마현생창(동양고속)_왜관-태평건설_예정공정표" xfId="1302"/>
    <cellStyle name="_신태백(가실행)_양곡부두(투찰)-0.31%_봉무지방산업단지도로(투찰)②" xfId="1303"/>
    <cellStyle name="_신태백(가실행)_양곡부두(투찰)-0.31%_봉무지방산업단지도로(투찰)②_마현생창(동양고속)" xfId="1304"/>
    <cellStyle name="_신태백(가실행)_양곡부두(투찰)-0.31%_봉무지방산업단지도로(투찰)②_마현생창(동양고속)_예정공정표" xfId="1305"/>
    <cellStyle name="_신태백(가실행)_양곡부두(투찰)-0.31%_봉무지방산업단지도로(투찰)②_마현생창(동양고속)_왜관-태평건설" xfId="1306"/>
    <cellStyle name="_신태백(가실행)_양곡부두(투찰)-0.31%_봉무지방산업단지도로(투찰)②_마현생창(동양고속)_왜관-태평건설_예정공정표" xfId="1307"/>
    <cellStyle name="_신태백(가실행)_양곡부두(투찰)-0.31%_봉무지방산업단지도로(투찰)②_예정공정표" xfId="1308"/>
    <cellStyle name="_신태백(가실행)_양곡부두(투찰)-0.31%_봉무지방산업단지도로(투찰)②_왜관-태평건설" xfId="1309"/>
    <cellStyle name="_신태백(가실행)_양곡부두(투찰)-0.31%_봉무지방산업단지도로(투찰)②_왜관-태평건설_예정공정표" xfId="1310"/>
    <cellStyle name="_신태백(가실행)_양곡부두(투찰)-0.31%_봉무지방산업단지도로(투찰)②+0.250%" xfId="1311"/>
    <cellStyle name="_신태백(가실행)_양곡부두(투찰)-0.31%_봉무지방산업단지도로(투찰)②+0.250%_마현생창(동양고속)" xfId="1312"/>
    <cellStyle name="_신태백(가실행)_양곡부두(투찰)-0.31%_봉무지방산업단지도로(투찰)②+0.250%_마현생창(동양고속)_예정공정표" xfId="1313"/>
    <cellStyle name="_신태백(가실행)_양곡부두(투찰)-0.31%_봉무지방산업단지도로(투찰)②+0.250%_마현생창(동양고속)_왜관-태평건설" xfId="1314"/>
    <cellStyle name="_신태백(가실행)_양곡부두(투찰)-0.31%_봉무지방산업단지도로(투찰)②+0.250%_마현생창(동양고속)_왜관-태평건설_예정공정표" xfId="1315"/>
    <cellStyle name="_신태백(가실행)_양곡부두(투찰)-0.31%_봉무지방산업단지도로(투찰)②+0.250%_예정공정표" xfId="1316"/>
    <cellStyle name="_신태백(가실행)_양곡부두(투찰)-0.31%_봉무지방산업단지도로(투찰)②+0.250%_왜관-태평건설" xfId="1317"/>
    <cellStyle name="_신태백(가실행)_양곡부두(투찰)-0.31%_봉무지방산업단지도로(투찰)②+0.250%_왜관-태평건설_예정공정표" xfId="1318"/>
    <cellStyle name="_신태백(가실행)_양곡부두(투찰)-0.31%_예정공정표" xfId="1319"/>
    <cellStyle name="_신태백(가실행)_양곡부두(투찰)-0.31%_왜관-태평건설" xfId="1320"/>
    <cellStyle name="_신태백(가실행)_양곡부두(투찰)-0.31%_왜관-태평건설_예정공정표" xfId="1321"/>
    <cellStyle name="_신태백(가실행)_양곡부두(투찰)-0.31%_합덕-신례원(2공구)투찰" xfId="1322"/>
    <cellStyle name="_신태백(가실행)_양곡부두(투찰)-0.31%_합덕-신례원(2공구)투찰_경찰서-터미널간도로(투찰)②" xfId="1323"/>
    <cellStyle name="_신태백(가실행)_양곡부두(투찰)-0.31%_합덕-신례원(2공구)투찰_경찰서-터미널간도로(투찰)②_마현생창(동양고속)" xfId="1324"/>
    <cellStyle name="_신태백(가실행)_양곡부두(투찰)-0.31%_합덕-신례원(2공구)투찰_경찰서-터미널간도로(투찰)②_마현생창(동양고속)_예정공정표" xfId="1325"/>
    <cellStyle name="_신태백(가실행)_양곡부두(투찰)-0.31%_합덕-신례원(2공구)투찰_경찰서-터미널간도로(투찰)②_마현생창(동양고속)_왜관-태평건설" xfId="1326"/>
    <cellStyle name="_신태백(가실행)_양곡부두(투찰)-0.31%_합덕-신례원(2공구)투찰_경찰서-터미널간도로(투찰)②_마현생창(동양고속)_왜관-태평건설_예정공정표" xfId="1327"/>
    <cellStyle name="_신태백(가실행)_양곡부두(투찰)-0.31%_합덕-신례원(2공구)투찰_경찰서-터미널간도로(투찰)②_예정공정표" xfId="1328"/>
    <cellStyle name="_신태백(가실행)_양곡부두(투찰)-0.31%_합덕-신례원(2공구)투찰_경찰서-터미널간도로(투찰)②_왜관-태평건설" xfId="1329"/>
    <cellStyle name="_신태백(가실행)_양곡부두(투찰)-0.31%_합덕-신례원(2공구)투찰_경찰서-터미널간도로(투찰)②_왜관-태평건설_예정공정표" xfId="1330"/>
    <cellStyle name="_신태백(가실행)_양곡부두(투찰)-0.31%_합덕-신례원(2공구)투찰_마현생창(동양고속)" xfId="1331"/>
    <cellStyle name="_신태백(가실행)_양곡부두(투찰)-0.31%_합덕-신례원(2공구)투찰_마현생창(동양고속)_예정공정표" xfId="1332"/>
    <cellStyle name="_신태백(가실행)_양곡부두(투찰)-0.31%_합덕-신례원(2공구)투찰_마현생창(동양고속)_왜관-태평건설" xfId="1333"/>
    <cellStyle name="_신태백(가실행)_양곡부두(투찰)-0.31%_합덕-신례원(2공구)투찰_마현생창(동양고속)_왜관-태평건설_예정공정표" xfId="1334"/>
    <cellStyle name="_신태백(가실행)_양곡부두(투찰)-0.31%_합덕-신례원(2공구)투찰_봉무지방산업단지도로(투찰)②" xfId="1335"/>
    <cellStyle name="_신태백(가실행)_양곡부두(투찰)-0.31%_합덕-신례원(2공구)투찰_봉무지방산업단지도로(투찰)②_마현생창(동양고속)" xfId="1336"/>
    <cellStyle name="_신태백(가실행)_양곡부두(투찰)-0.31%_합덕-신례원(2공구)투찰_봉무지방산업단지도로(투찰)②_마현생창(동양고속)_예정공정표" xfId="1337"/>
    <cellStyle name="_신태백(가실행)_양곡부두(투찰)-0.31%_합덕-신례원(2공구)투찰_봉무지방산업단지도로(투찰)②_마현생창(동양고속)_왜관-태평건설" xfId="1338"/>
    <cellStyle name="_신태백(가실행)_양곡부두(투찰)-0.31%_합덕-신례원(2공구)투찰_봉무지방산업단지도로(투찰)②_마현생창(동양고속)_왜관-태평건설_예정공정표" xfId="1339"/>
    <cellStyle name="_신태백(가실행)_양곡부두(투찰)-0.31%_합덕-신례원(2공구)투찰_봉무지방산업단지도로(투찰)②_예정공정표" xfId="1340"/>
    <cellStyle name="_신태백(가실행)_양곡부두(투찰)-0.31%_합덕-신례원(2공구)투찰_봉무지방산업단지도로(투찰)②_왜관-태평건설" xfId="1341"/>
    <cellStyle name="_신태백(가실행)_양곡부두(투찰)-0.31%_합덕-신례원(2공구)투찰_봉무지방산업단지도로(투찰)②_왜관-태평건설_예정공정표" xfId="1342"/>
    <cellStyle name="_신태백(가실행)_양곡부두(투찰)-0.31%_합덕-신례원(2공구)투찰_봉무지방산업단지도로(투찰)②+0.250%" xfId="1343"/>
    <cellStyle name="_신태백(가실행)_양곡부두(투찰)-0.31%_합덕-신례원(2공구)투찰_봉무지방산업단지도로(투찰)②+0.250%_마현생창(동양고속)" xfId="1344"/>
    <cellStyle name="_신태백(가실행)_양곡부두(투찰)-0.31%_합덕-신례원(2공구)투찰_봉무지방산업단지도로(투찰)②+0.250%_마현생창(동양고속)_예정공정표" xfId="1345"/>
    <cellStyle name="_신태백(가실행)_양곡부두(투찰)-0.31%_합덕-신례원(2공구)투찰_봉무지방산업단지도로(투찰)②+0.250%_마현생창(동양고속)_왜관-태평건설" xfId="1346"/>
    <cellStyle name="_신태백(가실행)_양곡부두(투찰)-0.31%_합덕-신례원(2공구)투찰_봉무지방산업단지도로(투찰)②+0.250%_마현생창(동양고속)_왜관-태평건설_예정공정표" xfId="1347"/>
    <cellStyle name="_신태백(가실행)_양곡부두(투찰)-0.31%_합덕-신례원(2공구)투찰_봉무지방산업단지도로(투찰)②+0.250%_예정공정표" xfId="1348"/>
    <cellStyle name="_신태백(가실행)_양곡부두(투찰)-0.31%_합덕-신례원(2공구)투찰_봉무지방산업단지도로(투찰)②+0.250%_왜관-태평건설" xfId="1349"/>
    <cellStyle name="_신태백(가실행)_양곡부두(투찰)-0.31%_합덕-신례원(2공구)투찰_봉무지방산업단지도로(투찰)②+0.250%_왜관-태평건설_예정공정표" xfId="1350"/>
    <cellStyle name="_신태백(가실행)_양곡부두(투찰)-0.31%_합덕-신례원(2공구)투찰_예정공정표" xfId="1351"/>
    <cellStyle name="_신태백(가실행)_양곡부두(투찰)-0.31%_합덕-신례원(2공구)투찰_왜관-태평건설" xfId="1352"/>
    <cellStyle name="_신태백(가실행)_양곡부두(투찰)-0.31%_합덕-신례원(2공구)투찰_왜관-태평건설_예정공정표" xfId="1353"/>
    <cellStyle name="_신태백(가실행)_양곡부두(투찰)-0.31%_합덕-신례원(2공구)투찰_합덕-신례원(2공구)투찰" xfId="1354"/>
    <cellStyle name="_신태백(가실행)_양곡부두(투찰)-0.31%_합덕-신례원(2공구)투찰_합덕-신례원(2공구)투찰_경찰서-터미널간도로(투찰)②" xfId="1355"/>
    <cellStyle name="_신태백(가실행)_양곡부두(투찰)-0.31%_합덕-신례원(2공구)투찰_합덕-신례원(2공구)투찰_경찰서-터미널간도로(투찰)②_마현생창(동양고속)" xfId="1356"/>
    <cellStyle name="_신태백(가실행)_양곡부두(투찰)-0.31%_합덕-신례원(2공구)투찰_합덕-신례원(2공구)투찰_경찰서-터미널간도로(투찰)②_마현생창(동양고속)_예정공정표" xfId="1357"/>
    <cellStyle name="_신태백(가실행)_양곡부두(투찰)-0.31%_합덕-신례원(2공구)투찰_합덕-신례원(2공구)투찰_경찰서-터미널간도로(투찰)②_마현생창(동양고속)_왜관-태평건설" xfId="1358"/>
    <cellStyle name="_신태백(가실행)_양곡부두(투찰)-0.31%_합덕-신례원(2공구)투찰_합덕-신례원(2공구)투찰_경찰서-터미널간도로(투찰)②_마현생창(동양고속)_왜관-태평건설_예정공정표" xfId="1359"/>
    <cellStyle name="_신태백(가실행)_양곡부두(투찰)-0.31%_합덕-신례원(2공구)투찰_합덕-신례원(2공구)투찰_경찰서-터미널간도로(투찰)②_예정공정표" xfId="1360"/>
    <cellStyle name="_신태백(가실행)_양곡부두(투찰)-0.31%_합덕-신례원(2공구)투찰_합덕-신례원(2공구)투찰_경찰서-터미널간도로(투찰)②_왜관-태평건설" xfId="1361"/>
    <cellStyle name="_신태백(가실행)_양곡부두(투찰)-0.31%_합덕-신례원(2공구)투찰_합덕-신례원(2공구)투찰_경찰서-터미널간도로(투찰)②_왜관-태평건설_예정공정표" xfId="1362"/>
    <cellStyle name="_신태백(가실행)_양곡부두(투찰)-0.31%_합덕-신례원(2공구)투찰_합덕-신례원(2공구)투찰_마현생창(동양고속)" xfId="1363"/>
    <cellStyle name="_신태백(가실행)_양곡부두(투찰)-0.31%_합덕-신례원(2공구)투찰_합덕-신례원(2공구)투찰_마현생창(동양고속)_예정공정표" xfId="1364"/>
    <cellStyle name="_신태백(가실행)_양곡부두(투찰)-0.31%_합덕-신례원(2공구)투찰_합덕-신례원(2공구)투찰_마현생창(동양고속)_왜관-태평건설" xfId="1365"/>
    <cellStyle name="_신태백(가실행)_양곡부두(투찰)-0.31%_합덕-신례원(2공구)투찰_합덕-신례원(2공구)투찰_마현생창(동양고속)_왜관-태평건설_예정공정표" xfId="1366"/>
    <cellStyle name="_신태백(가실행)_양곡부두(투찰)-0.31%_합덕-신례원(2공구)투찰_합덕-신례원(2공구)투찰_봉무지방산업단지도로(투찰)②" xfId="1367"/>
    <cellStyle name="_신태백(가실행)_양곡부두(투찰)-0.31%_합덕-신례원(2공구)투찰_합덕-신례원(2공구)투찰_봉무지방산업단지도로(투찰)②_마현생창(동양고속)" xfId="1368"/>
    <cellStyle name="_신태백(가실행)_양곡부두(투찰)-0.31%_합덕-신례원(2공구)투찰_합덕-신례원(2공구)투찰_봉무지방산업단지도로(투찰)②_마현생창(동양고속)_예정공정표" xfId="1369"/>
    <cellStyle name="_신태백(가실행)_양곡부두(투찰)-0.31%_합덕-신례원(2공구)투찰_합덕-신례원(2공구)투찰_봉무지방산업단지도로(투찰)②_마현생창(동양고속)_왜관-태평건설" xfId="1370"/>
    <cellStyle name="_신태백(가실행)_양곡부두(투찰)-0.31%_합덕-신례원(2공구)투찰_합덕-신례원(2공구)투찰_봉무지방산업단지도로(투찰)②_마현생창(동양고속)_왜관-태평건설_예정공정표" xfId="1371"/>
    <cellStyle name="_신태백(가실행)_양곡부두(투찰)-0.31%_합덕-신례원(2공구)투찰_합덕-신례원(2공구)투찰_봉무지방산업단지도로(투찰)②_예정공정표" xfId="1372"/>
    <cellStyle name="_신태백(가실행)_양곡부두(투찰)-0.31%_합덕-신례원(2공구)투찰_합덕-신례원(2공구)투찰_봉무지방산업단지도로(투찰)②_왜관-태평건설" xfId="1373"/>
    <cellStyle name="_신태백(가실행)_양곡부두(투찰)-0.31%_합덕-신례원(2공구)투찰_합덕-신례원(2공구)투찰_봉무지방산업단지도로(투찰)②_왜관-태평건설_예정공정표" xfId="1374"/>
    <cellStyle name="_신태백(가실행)_양곡부두(투찰)-0.31%_합덕-신례원(2공구)투찰_합덕-신례원(2공구)투찰_봉무지방산업단지도로(투찰)②+0.250%" xfId="1375"/>
    <cellStyle name="_신태백(가실행)_양곡부두(투찰)-0.31%_합덕-신례원(2공구)투찰_합덕-신례원(2공구)투찰_봉무지방산업단지도로(투찰)②+0.250%_마현생창(동양고속)" xfId="1376"/>
    <cellStyle name="_신태백(가실행)_양곡부두(투찰)-0.31%_합덕-신례원(2공구)투찰_합덕-신례원(2공구)투찰_봉무지방산업단지도로(투찰)②+0.250%_마현생창(동양고속)_예정공정표" xfId="1377"/>
    <cellStyle name="_신태백(가실행)_양곡부두(투찰)-0.31%_합덕-신례원(2공구)투찰_합덕-신례원(2공구)투찰_봉무지방산업단지도로(투찰)②+0.250%_마현생창(동양고속)_왜관-태평건설" xfId="1378"/>
    <cellStyle name="_신태백(가실행)_양곡부두(투찰)-0.31%_합덕-신례원(2공구)투찰_합덕-신례원(2공구)투찰_봉무지방산업단지도로(투찰)②+0.250%_마현생창(동양고속)_왜관-태평건설_예정공정표" xfId="1379"/>
    <cellStyle name="_신태백(가실행)_양곡부두(투찰)-0.31%_합덕-신례원(2공구)투찰_합덕-신례원(2공구)투찰_봉무지방산업단지도로(투찰)②+0.250%_예정공정표" xfId="1380"/>
    <cellStyle name="_신태백(가실행)_양곡부두(투찰)-0.31%_합덕-신례원(2공구)투찰_합덕-신례원(2공구)투찰_봉무지방산업단지도로(투찰)②+0.250%_왜관-태평건설" xfId="1381"/>
    <cellStyle name="_신태백(가실행)_양곡부두(투찰)-0.31%_합덕-신례원(2공구)투찰_합덕-신례원(2공구)투찰_봉무지방산업단지도로(투찰)②+0.250%_왜관-태평건설_예정공정표" xfId="1382"/>
    <cellStyle name="_신태백(가실행)_양곡부두(투찰)-0.31%_합덕-신례원(2공구)투찰_합덕-신례원(2공구)투찰_예정공정표" xfId="1383"/>
    <cellStyle name="_신태백(가실행)_양곡부두(투찰)-0.31%_합덕-신례원(2공구)투찰_합덕-신례원(2공구)투찰_왜관-태평건설" xfId="1384"/>
    <cellStyle name="_신태백(가실행)_양곡부두(투찰)-0.31%_합덕-신례원(2공구)투찰_합덕-신례원(2공구)투찰_왜관-태평건설_예정공정표" xfId="1385"/>
    <cellStyle name="_신태백(가실행)_예정공정표" xfId="1386"/>
    <cellStyle name="_신태백(가실행)_왜관-태평건설" xfId="1387"/>
    <cellStyle name="_신태백(가실행)_왜관-태평건설_예정공정표" xfId="1388"/>
    <cellStyle name="_신태백(가실행)_창원상수도(토목)투찰" xfId="1389"/>
    <cellStyle name="_신태백(가실행)_창원상수도(토목)투찰_경찰서-터미널간도로(투찰)②" xfId="1390"/>
    <cellStyle name="_신태백(가실행)_창원상수도(토목)투찰_경찰서-터미널간도로(투찰)②_마현생창(동양고속)" xfId="1391"/>
    <cellStyle name="_신태백(가실행)_창원상수도(토목)투찰_경찰서-터미널간도로(투찰)②_마현생창(동양고속)_예정공정표" xfId="1392"/>
    <cellStyle name="_신태백(가실행)_창원상수도(토목)투찰_경찰서-터미널간도로(투찰)②_마현생창(동양고속)_왜관-태평건설" xfId="1393"/>
    <cellStyle name="_신태백(가실행)_창원상수도(토목)투찰_경찰서-터미널간도로(투찰)②_마현생창(동양고속)_왜관-태평건설_예정공정표" xfId="1394"/>
    <cellStyle name="_신태백(가실행)_창원상수도(토목)투찰_경찰서-터미널간도로(투찰)②_예정공정표" xfId="1395"/>
    <cellStyle name="_신태백(가실행)_창원상수도(토목)투찰_경찰서-터미널간도로(투찰)②_왜관-태평건설" xfId="1396"/>
    <cellStyle name="_신태백(가실행)_창원상수도(토목)투찰_경찰서-터미널간도로(투찰)②_왜관-태평건설_예정공정표" xfId="1397"/>
    <cellStyle name="_신태백(가실행)_창원상수도(토목)투찰_마현생창(동양고속)" xfId="1398"/>
    <cellStyle name="_신태백(가실행)_창원상수도(토목)투찰_마현생창(동양고속)_예정공정표" xfId="1399"/>
    <cellStyle name="_신태백(가실행)_창원상수도(토목)투찰_마현생창(동양고속)_왜관-태평건설" xfId="1400"/>
    <cellStyle name="_신태백(가실행)_창원상수도(토목)투찰_마현생창(동양고속)_왜관-태평건설_예정공정표" xfId="1401"/>
    <cellStyle name="_신태백(가실행)_창원상수도(토목)투찰_봉무지방산업단지도로(투찰)②" xfId="1402"/>
    <cellStyle name="_신태백(가실행)_창원상수도(토목)투찰_봉무지방산업단지도로(투찰)②_마현생창(동양고속)" xfId="1403"/>
    <cellStyle name="_신태백(가실행)_창원상수도(토목)투찰_봉무지방산업단지도로(투찰)②_마현생창(동양고속)_예정공정표" xfId="1404"/>
    <cellStyle name="_신태백(가실행)_창원상수도(토목)투찰_봉무지방산업단지도로(투찰)②_마현생창(동양고속)_왜관-태평건설" xfId="1405"/>
    <cellStyle name="_신태백(가실행)_창원상수도(토목)투찰_봉무지방산업단지도로(투찰)②_마현생창(동양고속)_왜관-태평건설_예정공정표" xfId="1406"/>
    <cellStyle name="_신태백(가실행)_창원상수도(토목)투찰_봉무지방산업단지도로(투찰)②_예정공정표" xfId="1407"/>
    <cellStyle name="_신태백(가실행)_창원상수도(토목)투찰_봉무지방산업단지도로(투찰)②_왜관-태평건설" xfId="1408"/>
    <cellStyle name="_신태백(가실행)_창원상수도(토목)투찰_봉무지방산업단지도로(투찰)②_왜관-태평건설_예정공정표" xfId="1409"/>
    <cellStyle name="_신태백(가실행)_창원상수도(토목)투찰_봉무지방산업단지도로(투찰)②+0.250%" xfId="1410"/>
    <cellStyle name="_신태백(가실행)_창원상수도(토목)투찰_봉무지방산업단지도로(투찰)②+0.250%_마현생창(동양고속)" xfId="1411"/>
    <cellStyle name="_신태백(가실행)_창원상수도(토목)투찰_봉무지방산업단지도로(투찰)②+0.250%_마현생창(동양고속)_예정공정표" xfId="1412"/>
    <cellStyle name="_신태백(가실행)_창원상수도(토목)투찰_봉무지방산업단지도로(투찰)②+0.250%_마현생창(동양고속)_왜관-태평건설" xfId="1413"/>
    <cellStyle name="_신태백(가실행)_창원상수도(토목)투찰_봉무지방산업단지도로(투찰)②+0.250%_마현생창(동양고속)_왜관-태평건설_예정공정표" xfId="1414"/>
    <cellStyle name="_신태백(가실행)_창원상수도(토목)투찰_봉무지방산업단지도로(투찰)②+0.250%_예정공정표" xfId="1415"/>
    <cellStyle name="_신태백(가실행)_창원상수도(토목)투찰_봉무지방산업단지도로(투찰)②+0.250%_왜관-태평건설" xfId="1416"/>
    <cellStyle name="_신태백(가실행)_창원상수도(토목)투찰_봉무지방산업단지도로(투찰)②+0.250%_왜관-태평건설_예정공정표" xfId="1417"/>
    <cellStyle name="_신태백(가실행)_창원상수도(토목)투찰_예정공정표" xfId="1418"/>
    <cellStyle name="_신태백(가실행)_창원상수도(토목)투찰_왜관-태평건설" xfId="1419"/>
    <cellStyle name="_신태백(가실행)_창원상수도(토목)투찰_왜관-태평건설_예정공정표" xfId="1420"/>
    <cellStyle name="_신태백(가실행)_창원상수도(토목)투찰_합덕-신례원(2공구)투찰" xfId="1421"/>
    <cellStyle name="_신태백(가실행)_창원상수도(토목)투찰_합덕-신례원(2공구)투찰_경찰서-터미널간도로(투찰)②" xfId="1422"/>
    <cellStyle name="_신태백(가실행)_창원상수도(토목)투찰_합덕-신례원(2공구)투찰_경찰서-터미널간도로(투찰)②_마현생창(동양고속)" xfId="1423"/>
    <cellStyle name="_신태백(가실행)_창원상수도(토목)투찰_합덕-신례원(2공구)투찰_경찰서-터미널간도로(투찰)②_마현생창(동양고속)_예정공정표" xfId="1424"/>
    <cellStyle name="_신태백(가실행)_창원상수도(토목)투찰_합덕-신례원(2공구)투찰_경찰서-터미널간도로(투찰)②_마현생창(동양고속)_왜관-태평건설" xfId="1425"/>
    <cellStyle name="_신태백(가실행)_창원상수도(토목)투찰_합덕-신례원(2공구)투찰_경찰서-터미널간도로(투찰)②_마현생창(동양고속)_왜관-태평건설_예정공정표" xfId="1426"/>
    <cellStyle name="_신태백(가실행)_창원상수도(토목)투찰_합덕-신례원(2공구)투찰_경찰서-터미널간도로(투찰)②_예정공정표" xfId="1427"/>
    <cellStyle name="_신태백(가실행)_창원상수도(토목)투찰_합덕-신례원(2공구)투찰_경찰서-터미널간도로(투찰)②_왜관-태평건설" xfId="1428"/>
    <cellStyle name="_신태백(가실행)_창원상수도(토목)투찰_합덕-신례원(2공구)투찰_경찰서-터미널간도로(투찰)②_왜관-태평건설_예정공정표" xfId="1429"/>
    <cellStyle name="_신태백(가실행)_창원상수도(토목)투찰_합덕-신례원(2공구)투찰_마현생창(동양고속)" xfId="1430"/>
    <cellStyle name="_신태백(가실행)_창원상수도(토목)투찰_합덕-신례원(2공구)투찰_마현생창(동양고속)_예정공정표" xfId="1431"/>
    <cellStyle name="_신태백(가실행)_창원상수도(토목)투찰_합덕-신례원(2공구)투찰_마현생창(동양고속)_왜관-태평건설" xfId="1432"/>
    <cellStyle name="_신태백(가실행)_창원상수도(토목)투찰_합덕-신례원(2공구)투찰_마현생창(동양고속)_왜관-태평건설_예정공정표" xfId="1433"/>
    <cellStyle name="_신태백(가실행)_창원상수도(토목)투찰_합덕-신례원(2공구)투찰_봉무지방산업단지도로(투찰)②" xfId="1434"/>
    <cellStyle name="_신태백(가실행)_창원상수도(토목)투찰_합덕-신례원(2공구)투찰_봉무지방산업단지도로(투찰)②_마현생창(동양고속)" xfId="1435"/>
    <cellStyle name="_신태백(가실행)_창원상수도(토목)투찰_합덕-신례원(2공구)투찰_봉무지방산업단지도로(투찰)②_마현생창(동양고속)_예정공정표" xfId="1436"/>
    <cellStyle name="_신태백(가실행)_창원상수도(토목)투찰_합덕-신례원(2공구)투찰_봉무지방산업단지도로(투찰)②_마현생창(동양고속)_왜관-태평건설" xfId="1437"/>
    <cellStyle name="_신태백(가실행)_창원상수도(토목)투찰_합덕-신례원(2공구)투찰_봉무지방산업단지도로(투찰)②_마현생창(동양고속)_왜관-태평건설_예정공정표" xfId="1438"/>
    <cellStyle name="_신태백(가실행)_창원상수도(토목)투찰_합덕-신례원(2공구)투찰_봉무지방산업단지도로(투찰)②_예정공정표" xfId="1439"/>
    <cellStyle name="_신태백(가실행)_창원상수도(토목)투찰_합덕-신례원(2공구)투찰_봉무지방산업단지도로(투찰)②_왜관-태평건설" xfId="1440"/>
    <cellStyle name="_신태백(가실행)_창원상수도(토목)투찰_합덕-신례원(2공구)투찰_봉무지방산업단지도로(투찰)②_왜관-태평건설_예정공정표" xfId="1441"/>
    <cellStyle name="_신태백(가실행)_창원상수도(토목)투찰_합덕-신례원(2공구)투찰_봉무지방산업단지도로(투찰)②+0.250%" xfId="1442"/>
    <cellStyle name="_신태백(가실행)_창원상수도(토목)투찰_합덕-신례원(2공구)투찰_봉무지방산업단지도로(투찰)②+0.250%_마현생창(동양고속)" xfId="1443"/>
    <cellStyle name="_신태백(가실행)_창원상수도(토목)투찰_합덕-신례원(2공구)투찰_봉무지방산업단지도로(투찰)②+0.250%_마현생창(동양고속)_예정공정표" xfId="1444"/>
    <cellStyle name="_신태백(가실행)_창원상수도(토목)투찰_합덕-신례원(2공구)투찰_봉무지방산업단지도로(투찰)②+0.250%_마현생창(동양고속)_왜관-태평건설" xfId="1445"/>
    <cellStyle name="_신태백(가실행)_창원상수도(토목)투찰_합덕-신례원(2공구)투찰_봉무지방산업단지도로(투찰)②+0.250%_마현생창(동양고속)_왜관-태평건설_예정공정표" xfId="1446"/>
    <cellStyle name="_신태백(가실행)_창원상수도(토목)투찰_합덕-신례원(2공구)투찰_봉무지방산업단지도로(투찰)②+0.250%_예정공정표" xfId="1447"/>
    <cellStyle name="_신태백(가실행)_창원상수도(토목)투찰_합덕-신례원(2공구)투찰_봉무지방산업단지도로(투찰)②+0.250%_왜관-태평건설" xfId="1448"/>
    <cellStyle name="_신태백(가실행)_창원상수도(토목)투찰_합덕-신례원(2공구)투찰_봉무지방산업단지도로(투찰)②+0.250%_왜관-태평건설_예정공정표" xfId="1449"/>
    <cellStyle name="_신태백(가실행)_창원상수도(토목)투찰_합덕-신례원(2공구)투찰_예정공정표" xfId="1450"/>
    <cellStyle name="_신태백(가실행)_창원상수도(토목)투찰_합덕-신례원(2공구)투찰_왜관-태평건설" xfId="1451"/>
    <cellStyle name="_신태백(가실행)_창원상수도(토목)투찰_합덕-신례원(2공구)투찰_왜관-태평건설_예정공정표" xfId="1452"/>
    <cellStyle name="_신태백(가실행)_창원상수도(토목)투찰_합덕-신례원(2공구)투찰_합덕-신례원(2공구)투찰" xfId="1453"/>
    <cellStyle name="_신태백(가실행)_창원상수도(토목)투찰_합덕-신례원(2공구)투찰_합덕-신례원(2공구)투찰_경찰서-터미널간도로(투찰)②" xfId="1454"/>
    <cellStyle name="_신태백(가실행)_창원상수도(토목)투찰_합덕-신례원(2공구)투찰_합덕-신례원(2공구)투찰_경찰서-터미널간도로(투찰)②_마현생창(동양고속)" xfId="1455"/>
    <cellStyle name="_신태백(가실행)_창원상수도(토목)투찰_합덕-신례원(2공구)투찰_합덕-신례원(2공구)투찰_경찰서-터미널간도로(투찰)②_마현생창(동양고속)_예정공정표" xfId="1456"/>
    <cellStyle name="_신태백(가실행)_창원상수도(토목)투찰_합덕-신례원(2공구)투찰_합덕-신례원(2공구)투찰_경찰서-터미널간도로(투찰)②_마현생창(동양고속)_왜관-태평건설" xfId="1457"/>
    <cellStyle name="_신태백(가실행)_창원상수도(토목)투찰_합덕-신례원(2공구)투찰_합덕-신례원(2공구)투찰_경찰서-터미널간도로(투찰)②_마현생창(동양고속)_왜관-태평건설_예정공정표" xfId="1458"/>
    <cellStyle name="_신태백(가실행)_창원상수도(토목)투찰_합덕-신례원(2공구)투찰_합덕-신례원(2공구)투찰_경찰서-터미널간도로(투찰)②_예정공정표" xfId="1459"/>
    <cellStyle name="_신태백(가실행)_창원상수도(토목)투찰_합덕-신례원(2공구)투찰_합덕-신례원(2공구)투찰_경찰서-터미널간도로(투찰)②_왜관-태평건설" xfId="1460"/>
    <cellStyle name="_신태백(가실행)_창원상수도(토목)투찰_합덕-신례원(2공구)투찰_합덕-신례원(2공구)투찰_경찰서-터미널간도로(투찰)②_왜관-태평건설_예정공정표" xfId="1461"/>
    <cellStyle name="_신태백(가실행)_창원상수도(토목)투찰_합덕-신례원(2공구)투찰_합덕-신례원(2공구)투찰_마현생창(동양고속)" xfId="1462"/>
    <cellStyle name="_신태백(가실행)_창원상수도(토목)투찰_합덕-신례원(2공구)투찰_합덕-신례원(2공구)투찰_마현생창(동양고속)_예정공정표" xfId="1463"/>
    <cellStyle name="_신태백(가실행)_창원상수도(토목)투찰_합덕-신례원(2공구)투찰_합덕-신례원(2공구)투찰_마현생창(동양고속)_왜관-태평건설" xfId="1464"/>
    <cellStyle name="_신태백(가실행)_창원상수도(토목)투찰_합덕-신례원(2공구)투찰_합덕-신례원(2공구)투찰_마현생창(동양고속)_왜관-태평건설_예정공정표" xfId="1465"/>
    <cellStyle name="_신태백(가실행)_창원상수도(토목)투찰_합덕-신례원(2공구)투찰_합덕-신례원(2공구)투찰_봉무지방산업단지도로(투찰)②" xfId="1466"/>
    <cellStyle name="_신태백(가실행)_창원상수도(토목)투찰_합덕-신례원(2공구)투찰_합덕-신례원(2공구)투찰_봉무지방산업단지도로(투찰)②_마현생창(동양고속)" xfId="1467"/>
    <cellStyle name="_신태백(가실행)_창원상수도(토목)투찰_합덕-신례원(2공구)투찰_합덕-신례원(2공구)투찰_봉무지방산업단지도로(투찰)②_마현생창(동양고속)_예정공정표" xfId="1468"/>
    <cellStyle name="_신태백(가실행)_창원상수도(토목)투찰_합덕-신례원(2공구)투찰_합덕-신례원(2공구)투찰_봉무지방산업단지도로(투찰)②_마현생창(동양고속)_왜관-태평건설" xfId="1469"/>
    <cellStyle name="_신태백(가실행)_창원상수도(토목)투찰_합덕-신례원(2공구)투찰_합덕-신례원(2공구)투찰_봉무지방산업단지도로(투찰)②_마현생창(동양고속)_왜관-태평건설_예정공정표" xfId="1470"/>
    <cellStyle name="_신태백(가실행)_창원상수도(토목)투찰_합덕-신례원(2공구)투찰_합덕-신례원(2공구)투찰_봉무지방산업단지도로(투찰)②_예정공정표" xfId="1471"/>
    <cellStyle name="_신태백(가실행)_창원상수도(토목)투찰_합덕-신례원(2공구)투찰_합덕-신례원(2공구)투찰_봉무지방산업단지도로(투찰)②_왜관-태평건설" xfId="1472"/>
    <cellStyle name="_신태백(가실행)_창원상수도(토목)투찰_합덕-신례원(2공구)투찰_합덕-신례원(2공구)투찰_봉무지방산업단지도로(투찰)②_왜관-태평건설_예정공정표" xfId="1473"/>
    <cellStyle name="_신태백(가실행)_창원상수도(토목)투찰_합덕-신례원(2공구)투찰_합덕-신례원(2공구)투찰_봉무지방산업단지도로(투찰)②+0.250%" xfId="1474"/>
    <cellStyle name="_신태백(가실행)_창원상수도(토목)투찰_합덕-신례원(2공구)투찰_합덕-신례원(2공구)투찰_봉무지방산업단지도로(투찰)②+0.250%_마현생창(동양고속)" xfId="1475"/>
    <cellStyle name="_신태백(가실행)_창원상수도(토목)투찰_합덕-신례원(2공구)투찰_합덕-신례원(2공구)투찰_봉무지방산업단지도로(투찰)②+0.250%_마현생창(동양고속)_예정공정표" xfId="1476"/>
    <cellStyle name="_신태백(가실행)_창원상수도(토목)투찰_합덕-신례원(2공구)투찰_합덕-신례원(2공구)투찰_봉무지방산업단지도로(투찰)②+0.250%_마현생창(동양고속)_왜관-태평건설" xfId="1477"/>
    <cellStyle name="_신태백(가실행)_창원상수도(토목)투찰_합덕-신례원(2공구)투찰_합덕-신례원(2공구)투찰_봉무지방산업단지도로(투찰)②+0.250%_마현생창(동양고속)_왜관-태평건설_예정공정표" xfId="1478"/>
    <cellStyle name="_신태백(가실행)_창원상수도(토목)투찰_합덕-신례원(2공구)투찰_합덕-신례원(2공구)투찰_봉무지방산업단지도로(투찰)②+0.250%_예정공정표" xfId="1479"/>
    <cellStyle name="_신태백(가실행)_창원상수도(토목)투찰_합덕-신례원(2공구)투찰_합덕-신례원(2공구)투찰_봉무지방산업단지도로(투찰)②+0.250%_왜관-태평건설" xfId="1480"/>
    <cellStyle name="_신태백(가실행)_창원상수도(토목)투찰_합덕-신례원(2공구)투찰_합덕-신례원(2공구)투찰_봉무지방산업단지도로(투찰)②+0.250%_왜관-태평건설_예정공정표" xfId="1481"/>
    <cellStyle name="_신태백(가실행)_창원상수도(토목)투찰_합덕-신례원(2공구)투찰_합덕-신례원(2공구)투찰_예정공정표" xfId="1482"/>
    <cellStyle name="_신태백(가실행)_창원상수도(토목)투찰_합덕-신례원(2공구)투찰_합덕-신례원(2공구)투찰_왜관-태평건설" xfId="1483"/>
    <cellStyle name="_신태백(가실행)_창원상수도(토목)투찰_합덕-신례원(2공구)투찰_합덕-신례원(2공구)투찰_왜관-태평건설_예정공정표" xfId="1484"/>
    <cellStyle name="_신태백(가실행)_합덕-신례원(2공구)투찰" xfId="1485"/>
    <cellStyle name="_신태백(가실행)_합덕-신례원(2공구)투찰_경찰서-터미널간도로(투찰)②" xfId="1486"/>
    <cellStyle name="_신태백(가실행)_합덕-신례원(2공구)투찰_경찰서-터미널간도로(투찰)②_마현생창(동양고속)" xfId="1487"/>
    <cellStyle name="_신태백(가실행)_합덕-신례원(2공구)투찰_경찰서-터미널간도로(투찰)②_마현생창(동양고속)_예정공정표" xfId="1488"/>
    <cellStyle name="_신태백(가실행)_합덕-신례원(2공구)투찰_경찰서-터미널간도로(투찰)②_마현생창(동양고속)_왜관-태평건설" xfId="1489"/>
    <cellStyle name="_신태백(가실행)_합덕-신례원(2공구)투찰_경찰서-터미널간도로(투찰)②_마현생창(동양고속)_왜관-태평건설_예정공정표" xfId="1490"/>
    <cellStyle name="_신태백(가실행)_합덕-신례원(2공구)투찰_경찰서-터미널간도로(투찰)②_예정공정표" xfId="1491"/>
    <cellStyle name="_신태백(가실행)_합덕-신례원(2공구)투찰_경찰서-터미널간도로(투찰)②_왜관-태평건설" xfId="1492"/>
    <cellStyle name="_신태백(가실행)_합덕-신례원(2공구)투찰_경찰서-터미널간도로(투찰)②_왜관-태평건설_예정공정표" xfId="1493"/>
    <cellStyle name="_신태백(가실행)_합덕-신례원(2공구)투찰_마현생창(동양고속)" xfId="1494"/>
    <cellStyle name="_신태백(가실행)_합덕-신례원(2공구)투찰_마현생창(동양고속)_예정공정표" xfId="1495"/>
    <cellStyle name="_신태백(가실행)_합덕-신례원(2공구)투찰_마현생창(동양고속)_왜관-태평건설" xfId="1496"/>
    <cellStyle name="_신태백(가실행)_합덕-신례원(2공구)투찰_마현생창(동양고속)_왜관-태평건설_예정공정표" xfId="1497"/>
    <cellStyle name="_신태백(가실행)_합덕-신례원(2공구)투찰_봉무지방산업단지도로(투찰)②" xfId="1498"/>
    <cellStyle name="_신태백(가실행)_합덕-신례원(2공구)투찰_봉무지방산업단지도로(투찰)②_마현생창(동양고속)" xfId="1499"/>
    <cellStyle name="_신태백(가실행)_합덕-신례원(2공구)투찰_봉무지방산업단지도로(투찰)②_마현생창(동양고속)_예정공정표" xfId="1500"/>
    <cellStyle name="_신태백(가실행)_합덕-신례원(2공구)투찰_봉무지방산업단지도로(투찰)②_마현생창(동양고속)_왜관-태평건설" xfId="1501"/>
    <cellStyle name="_신태백(가실행)_합덕-신례원(2공구)투찰_봉무지방산업단지도로(투찰)②_마현생창(동양고속)_왜관-태평건설_예정공정표" xfId="1502"/>
    <cellStyle name="_신태백(가실행)_합덕-신례원(2공구)투찰_봉무지방산업단지도로(투찰)②_예정공정표" xfId="1503"/>
    <cellStyle name="_신태백(가실행)_합덕-신례원(2공구)투찰_봉무지방산업단지도로(투찰)②_왜관-태평건설" xfId="1504"/>
    <cellStyle name="_신태백(가실행)_합덕-신례원(2공구)투찰_봉무지방산업단지도로(투찰)②_왜관-태평건설_예정공정표" xfId="1505"/>
    <cellStyle name="_신태백(가실행)_합덕-신례원(2공구)투찰_봉무지방산업단지도로(투찰)②+0.250%" xfId="1506"/>
    <cellStyle name="_신태백(가실행)_합덕-신례원(2공구)투찰_봉무지방산업단지도로(투찰)②+0.250%_마현생창(동양고속)" xfId="1507"/>
    <cellStyle name="_신태백(가실행)_합덕-신례원(2공구)투찰_봉무지방산업단지도로(투찰)②+0.250%_마현생창(동양고속)_예정공정표" xfId="1508"/>
    <cellStyle name="_신태백(가실행)_합덕-신례원(2공구)투찰_봉무지방산업단지도로(투찰)②+0.250%_마현생창(동양고속)_왜관-태평건설" xfId="1509"/>
    <cellStyle name="_신태백(가실행)_합덕-신례원(2공구)투찰_봉무지방산업단지도로(투찰)②+0.250%_마현생창(동양고속)_왜관-태평건설_예정공정표" xfId="1510"/>
    <cellStyle name="_신태백(가실행)_합덕-신례원(2공구)투찰_봉무지방산업단지도로(투찰)②+0.250%_예정공정표" xfId="1511"/>
    <cellStyle name="_신태백(가실행)_합덕-신례원(2공구)투찰_봉무지방산업단지도로(투찰)②+0.250%_왜관-태평건설" xfId="1512"/>
    <cellStyle name="_신태백(가실행)_합덕-신례원(2공구)투찰_봉무지방산업단지도로(투찰)②+0.250%_왜관-태평건설_예정공정표" xfId="1513"/>
    <cellStyle name="_신태백(가실행)_합덕-신례원(2공구)투찰_예정공정표" xfId="1514"/>
    <cellStyle name="_신태백(가실행)_합덕-신례원(2공구)투찰_왜관-태평건설" xfId="1515"/>
    <cellStyle name="_신태백(가실행)_합덕-신례원(2공구)투찰_왜관-태평건설_예정공정표" xfId="1516"/>
    <cellStyle name="_신태백(가실행)_합덕-신례원(2공구)투찰_합덕-신례원(2공구)투찰" xfId="1517"/>
    <cellStyle name="_신태백(가실행)_합덕-신례원(2공구)투찰_합덕-신례원(2공구)투찰_경찰서-터미널간도로(투찰)②" xfId="1518"/>
    <cellStyle name="_신태백(가실행)_합덕-신례원(2공구)투찰_합덕-신례원(2공구)투찰_경찰서-터미널간도로(투찰)②_마현생창(동양고속)" xfId="1519"/>
    <cellStyle name="_신태백(가실행)_합덕-신례원(2공구)투찰_합덕-신례원(2공구)투찰_경찰서-터미널간도로(투찰)②_마현생창(동양고속)_예정공정표" xfId="1520"/>
    <cellStyle name="_신태백(가실행)_합덕-신례원(2공구)투찰_합덕-신례원(2공구)투찰_경찰서-터미널간도로(투찰)②_마현생창(동양고속)_왜관-태평건설" xfId="1521"/>
    <cellStyle name="_신태백(가실행)_합덕-신례원(2공구)투찰_합덕-신례원(2공구)투찰_경찰서-터미널간도로(투찰)②_마현생창(동양고속)_왜관-태평건설_예정공정표" xfId="1522"/>
    <cellStyle name="_신태백(가실행)_합덕-신례원(2공구)투찰_합덕-신례원(2공구)투찰_경찰서-터미널간도로(투찰)②_예정공정표" xfId="1523"/>
    <cellStyle name="_신태백(가실행)_합덕-신례원(2공구)투찰_합덕-신례원(2공구)투찰_경찰서-터미널간도로(투찰)②_왜관-태평건설" xfId="1524"/>
    <cellStyle name="_신태백(가실행)_합덕-신례원(2공구)투찰_합덕-신례원(2공구)투찰_경찰서-터미널간도로(투찰)②_왜관-태평건설_예정공정표" xfId="1525"/>
    <cellStyle name="_신태백(가실행)_합덕-신례원(2공구)투찰_합덕-신례원(2공구)투찰_마현생창(동양고속)" xfId="1526"/>
    <cellStyle name="_신태백(가실행)_합덕-신례원(2공구)투찰_합덕-신례원(2공구)투찰_마현생창(동양고속)_예정공정표" xfId="1527"/>
    <cellStyle name="_신태백(가실행)_합덕-신례원(2공구)투찰_합덕-신례원(2공구)투찰_마현생창(동양고속)_왜관-태평건설" xfId="1528"/>
    <cellStyle name="_신태백(가실행)_합덕-신례원(2공구)투찰_합덕-신례원(2공구)투찰_마현생창(동양고속)_왜관-태평건설_예정공정표" xfId="1529"/>
    <cellStyle name="_신태백(가실행)_합덕-신례원(2공구)투찰_합덕-신례원(2공구)투찰_봉무지방산업단지도로(투찰)②" xfId="1530"/>
    <cellStyle name="_신태백(가실행)_합덕-신례원(2공구)투찰_합덕-신례원(2공구)투찰_봉무지방산업단지도로(투찰)②_마현생창(동양고속)" xfId="1531"/>
    <cellStyle name="_신태백(가실행)_합덕-신례원(2공구)투찰_합덕-신례원(2공구)투찰_봉무지방산업단지도로(투찰)②_마현생창(동양고속)_예정공정표" xfId="1532"/>
    <cellStyle name="_신태백(가실행)_합덕-신례원(2공구)투찰_합덕-신례원(2공구)투찰_봉무지방산업단지도로(투찰)②_마현생창(동양고속)_왜관-태평건설" xfId="1533"/>
    <cellStyle name="_신태백(가실행)_합덕-신례원(2공구)투찰_합덕-신례원(2공구)투찰_봉무지방산업단지도로(투찰)②_마현생창(동양고속)_왜관-태평건설_예정공정표" xfId="1534"/>
    <cellStyle name="_신태백(가실행)_합덕-신례원(2공구)투찰_합덕-신례원(2공구)투찰_봉무지방산업단지도로(투찰)②_예정공정표" xfId="1535"/>
    <cellStyle name="_신태백(가실행)_합덕-신례원(2공구)투찰_합덕-신례원(2공구)투찰_봉무지방산업단지도로(투찰)②_왜관-태평건설" xfId="1536"/>
    <cellStyle name="_신태백(가실행)_합덕-신례원(2공구)투찰_합덕-신례원(2공구)투찰_봉무지방산업단지도로(투찰)②_왜관-태평건설_예정공정표" xfId="1537"/>
    <cellStyle name="_신태백(가실행)_합덕-신례원(2공구)투찰_합덕-신례원(2공구)투찰_봉무지방산업단지도로(투찰)②+0.250%" xfId="1538"/>
    <cellStyle name="_신태백(가실행)_합덕-신례원(2공구)투찰_합덕-신례원(2공구)투찰_봉무지방산업단지도로(투찰)②+0.250%_마현생창(동양고속)" xfId="1539"/>
    <cellStyle name="_신태백(가실행)_합덕-신례원(2공구)투찰_합덕-신례원(2공구)투찰_봉무지방산업단지도로(투찰)②+0.250%_마현생창(동양고속)_예정공정표" xfId="1540"/>
    <cellStyle name="_신태백(가실행)_합덕-신례원(2공구)투찰_합덕-신례원(2공구)투찰_봉무지방산업단지도로(투찰)②+0.250%_마현생창(동양고속)_왜관-태평건설" xfId="1541"/>
    <cellStyle name="_신태백(가실행)_합덕-신례원(2공구)투찰_합덕-신례원(2공구)투찰_봉무지방산업단지도로(투찰)②+0.250%_마현생창(동양고속)_왜관-태평건설_예정공정표" xfId="1542"/>
    <cellStyle name="_신태백(가실행)_합덕-신례원(2공구)투찰_합덕-신례원(2공구)투찰_봉무지방산업단지도로(투찰)②+0.250%_예정공정표" xfId="1543"/>
    <cellStyle name="_신태백(가실행)_합덕-신례원(2공구)투찰_합덕-신례원(2공구)투찰_봉무지방산업단지도로(투찰)②+0.250%_왜관-태평건설" xfId="1544"/>
    <cellStyle name="_신태백(가실행)_합덕-신례원(2공구)투찰_합덕-신례원(2공구)투찰_봉무지방산업단지도로(투찰)②+0.250%_왜관-태평건설_예정공정표" xfId="1545"/>
    <cellStyle name="_신태백(가실행)_합덕-신례원(2공구)투찰_합덕-신례원(2공구)투찰_예정공정표" xfId="1546"/>
    <cellStyle name="_신태백(가실행)_합덕-신례원(2공구)투찰_합덕-신례원(2공구)투찰_왜관-태평건설" xfId="1547"/>
    <cellStyle name="_신태백(가실행)_합덕-신례원(2공구)투찰_합덕-신례원(2공구)투찰_왜관-태평건설_예정공정표" xfId="1548"/>
    <cellStyle name="_신태백(투찰내역)2" xfId="1549"/>
    <cellStyle name="_안산부대(투찰)⑤" xfId="1550"/>
    <cellStyle name="_안산부대(투찰)⑤_경찰서-터미널간도로(투찰)②" xfId="1551"/>
    <cellStyle name="_안산부대(투찰)⑤_경찰서-터미널간도로(투찰)②_마현생창(동양고속)" xfId="1552"/>
    <cellStyle name="_안산부대(투찰)⑤_경찰서-터미널간도로(투찰)②_마현생창(동양고속)_예정공정표" xfId="1553"/>
    <cellStyle name="_안산부대(투찰)⑤_경찰서-터미널간도로(투찰)②_마현생창(동양고속)_왜관-태평건설" xfId="1554"/>
    <cellStyle name="_안산부대(투찰)⑤_경찰서-터미널간도로(투찰)②_마현생창(동양고속)_왜관-태평건설_예정공정표" xfId="1555"/>
    <cellStyle name="_안산부대(투찰)⑤_경찰서-터미널간도로(투찰)②_예정공정표" xfId="1556"/>
    <cellStyle name="_안산부대(투찰)⑤_경찰서-터미널간도로(투찰)②_왜관-태평건설" xfId="1557"/>
    <cellStyle name="_안산부대(투찰)⑤_경찰서-터미널간도로(투찰)②_왜관-태평건설_예정공정표" xfId="1558"/>
    <cellStyle name="_안산부대(투찰)⑤_마현생창(동양고속)" xfId="1559"/>
    <cellStyle name="_안산부대(투찰)⑤_마현생창(동양고속)_예정공정표" xfId="1560"/>
    <cellStyle name="_안산부대(투찰)⑤_마현생창(동양고속)_왜관-태평건설" xfId="1561"/>
    <cellStyle name="_안산부대(투찰)⑤_마현생창(동양고속)_왜관-태평건설_예정공정표" xfId="1562"/>
    <cellStyle name="_안산부대(투찰)⑤_봉무지방산업단지도로(투찰)②" xfId="1563"/>
    <cellStyle name="_안산부대(투찰)⑤_봉무지방산업단지도로(투찰)②_마현생창(동양고속)" xfId="1564"/>
    <cellStyle name="_안산부대(투찰)⑤_봉무지방산업단지도로(투찰)②_마현생창(동양고속)_예정공정표" xfId="1565"/>
    <cellStyle name="_안산부대(투찰)⑤_봉무지방산업단지도로(투찰)②_마현생창(동양고속)_왜관-태평건설" xfId="1566"/>
    <cellStyle name="_안산부대(투찰)⑤_봉무지방산업단지도로(투찰)②_마현생창(동양고속)_왜관-태평건설_예정공정표" xfId="1567"/>
    <cellStyle name="_안산부대(투찰)⑤_봉무지방산업단지도로(투찰)②_예정공정표" xfId="1568"/>
    <cellStyle name="_안산부대(투찰)⑤_봉무지방산업단지도로(투찰)②_왜관-태평건설" xfId="1569"/>
    <cellStyle name="_안산부대(투찰)⑤_봉무지방산업단지도로(투찰)②_왜관-태평건설_예정공정표" xfId="1570"/>
    <cellStyle name="_안산부대(투찰)⑤_봉무지방산업단지도로(투찰)②+0.250%" xfId="1571"/>
    <cellStyle name="_안산부대(투찰)⑤_봉무지방산업단지도로(투찰)②+0.250%_마현생창(동양고속)" xfId="1572"/>
    <cellStyle name="_안산부대(투찰)⑤_봉무지방산업단지도로(투찰)②+0.250%_마현생창(동양고속)_예정공정표" xfId="1573"/>
    <cellStyle name="_안산부대(투찰)⑤_봉무지방산업단지도로(투찰)②+0.250%_마현생창(동양고속)_왜관-태평건설" xfId="1574"/>
    <cellStyle name="_안산부대(투찰)⑤_봉무지방산업단지도로(투찰)②+0.250%_마현생창(동양고속)_왜관-태평건설_예정공정표" xfId="1575"/>
    <cellStyle name="_안산부대(투찰)⑤_봉무지방산업단지도로(투찰)②+0.250%_예정공정표" xfId="1576"/>
    <cellStyle name="_안산부대(투찰)⑤_봉무지방산업단지도로(투찰)②+0.250%_왜관-태평건설" xfId="1577"/>
    <cellStyle name="_안산부대(투찰)⑤_봉무지방산업단지도로(투찰)②+0.250%_왜관-태평건설_예정공정표" xfId="1578"/>
    <cellStyle name="_안산부대(투찰)⑤_예정공정표" xfId="1579"/>
    <cellStyle name="_안산부대(투찰)⑤_왜관-태평건설" xfId="1580"/>
    <cellStyle name="_안산부대(투찰)⑤_왜관-태평건설_예정공정표" xfId="1581"/>
    <cellStyle name="_안산부대(투찰)⑤_합덕-신례원(2공구)투찰" xfId="1582"/>
    <cellStyle name="_안산부대(투찰)⑤_합덕-신례원(2공구)투찰_경찰서-터미널간도로(투찰)②" xfId="1583"/>
    <cellStyle name="_안산부대(투찰)⑤_합덕-신례원(2공구)투찰_경찰서-터미널간도로(투찰)②_마현생창(동양고속)" xfId="1584"/>
    <cellStyle name="_안산부대(투찰)⑤_합덕-신례원(2공구)투찰_경찰서-터미널간도로(투찰)②_마현생창(동양고속)_예정공정표" xfId="1585"/>
    <cellStyle name="_안산부대(투찰)⑤_합덕-신례원(2공구)투찰_경찰서-터미널간도로(투찰)②_마현생창(동양고속)_왜관-태평건설" xfId="1586"/>
    <cellStyle name="_안산부대(투찰)⑤_합덕-신례원(2공구)투찰_경찰서-터미널간도로(투찰)②_마현생창(동양고속)_왜관-태평건설_예정공정표" xfId="1587"/>
    <cellStyle name="_안산부대(투찰)⑤_합덕-신례원(2공구)투찰_경찰서-터미널간도로(투찰)②_예정공정표" xfId="1588"/>
    <cellStyle name="_안산부대(투찰)⑤_합덕-신례원(2공구)투찰_경찰서-터미널간도로(투찰)②_왜관-태평건설" xfId="1589"/>
    <cellStyle name="_안산부대(투찰)⑤_합덕-신례원(2공구)투찰_경찰서-터미널간도로(투찰)②_왜관-태평건설_예정공정표" xfId="1590"/>
    <cellStyle name="_안산부대(투찰)⑤_합덕-신례원(2공구)투찰_마현생창(동양고속)" xfId="1591"/>
    <cellStyle name="_안산부대(투찰)⑤_합덕-신례원(2공구)투찰_마현생창(동양고속)_예정공정표" xfId="1592"/>
    <cellStyle name="_안산부대(투찰)⑤_합덕-신례원(2공구)투찰_마현생창(동양고속)_왜관-태평건설" xfId="1593"/>
    <cellStyle name="_안산부대(투찰)⑤_합덕-신례원(2공구)투찰_마현생창(동양고속)_왜관-태평건설_예정공정표" xfId="1594"/>
    <cellStyle name="_안산부대(투찰)⑤_합덕-신례원(2공구)투찰_봉무지방산업단지도로(투찰)②" xfId="1595"/>
    <cellStyle name="_안산부대(투찰)⑤_합덕-신례원(2공구)투찰_봉무지방산업단지도로(투찰)②_마현생창(동양고속)" xfId="1596"/>
    <cellStyle name="_안산부대(투찰)⑤_합덕-신례원(2공구)투찰_봉무지방산업단지도로(투찰)②_마현생창(동양고속)_예정공정표" xfId="1597"/>
    <cellStyle name="_안산부대(투찰)⑤_합덕-신례원(2공구)투찰_봉무지방산업단지도로(투찰)②_마현생창(동양고속)_왜관-태평건설" xfId="1598"/>
    <cellStyle name="_안산부대(투찰)⑤_합덕-신례원(2공구)투찰_봉무지방산업단지도로(투찰)②_마현생창(동양고속)_왜관-태평건설_예정공정표" xfId="1599"/>
    <cellStyle name="_안산부대(투찰)⑤_합덕-신례원(2공구)투찰_봉무지방산업단지도로(투찰)②_예정공정표" xfId="1600"/>
    <cellStyle name="_안산부대(투찰)⑤_합덕-신례원(2공구)투찰_봉무지방산업단지도로(투찰)②_왜관-태평건설" xfId="1601"/>
    <cellStyle name="_안산부대(투찰)⑤_합덕-신례원(2공구)투찰_봉무지방산업단지도로(투찰)②_왜관-태평건설_예정공정표" xfId="1602"/>
    <cellStyle name="_안산부대(투찰)⑤_합덕-신례원(2공구)투찰_봉무지방산업단지도로(투찰)②+0.250%" xfId="1603"/>
    <cellStyle name="_안산부대(투찰)⑤_합덕-신례원(2공구)투찰_봉무지방산업단지도로(투찰)②+0.250%_마현생창(동양고속)" xfId="1604"/>
    <cellStyle name="_안산부대(투찰)⑤_합덕-신례원(2공구)투찰_봉무지방산업단지도로(투찰)②+0.250%_마현생창(동양고속)_예정공정표" xfId="1605"/>
    <cellStyle name="_안산부대(투찰)⑤_합덕-신례원(2공구)투찰_봉무지방산업단지도로(투찰)②+0.250%_마현생창(동양고속)_왜관-태평건설" xfId="1606"/>
    <cellStyle name="_안산부대(투찰)⑤_합덕-신례원(2공구)투찰_봉무지방산업단지도로(투찰)②+0.250%_마현생창(동양고속)_왜관-태평건설_예정공정표" xfId="1607"/>
    <cellStyle name="_안산부대(투찰)⑤_합덕-신례원(2공구)투찰_봉무지방산업단지도로(투찰)②+0.250%_예정공정표" xfId="1608"/>
    <cellStyle name="_안산부대(투찰)⑤_합덕-신례원(2공구)투찰_봉무지방산업단지도로(투찰)②+0.250%_왜관-태평건설" xfId="1609"/>
    <cellStyle name="_안산부대(투찰)⑤_합덕-신례원(2공구)투찰_봉무지방산업단지도로(투찰)②+0.250%_왜관-태평건설_예정공정표" xfId="1610"/>
    <cellStyle name="_안산부대(투찰)⑤_합덕-신례원(2공구)투찰_예정공정표" xfId="1611"/>
    <cellStyle name="_안산부대(투찰)⑤_합덕-신례원(2공구)투찰_왜관-태평건설" xfId="1612"/>
    <cellStyle name="_안산부대(투찰)⑤_합덕-신례원(2공구)투찰_왜관-태평건설_예정공정표" xfId="1613"/>
    <cellStyle name="_안산부대(투찰)⑤_합덕-신례원(2공구)투찰_합덕-신례원(2공구)투찰" xfId="1614"/>
    <cellStyle name="_안산부대(투찰)⑤_합덕-신례원(2공구)투찰_합덕-신례원(2공구)투찰_경찰서-터미널간도로(투찰)②" xfId="1615"/>
    <cellStyle name="_안산부대(투찰)⑤_합덕-신례원(2공구)투찰_합덕-신례원(2공구)투찰_경찰서-터미널간도로(투찰)②_마현생창(동양고속)" xfId="1616"/>
    <cellStyle name="_안산부대(투찰)⑤_합덕-신례원(2공구)투찰_합덕-신례원(2공구)투찰_경찰서-터미널간도로(투찰)②_마현생창(동양고속)_예정공정표" xfId="1617"/>
    <cellStyle name="_안산부대(투찰)⑤_합덕-신례원(2공구)투찰_합덕-신례원(2공구)투찰_경찰서-터미널간도로(투찰)②_마현생창(동양고속)_왜관-태평건설" xfId="1618"/>
    <cellStyle name="_안산부대(투찰)⑤_합덕-신례원(2공구)투찰_합덕-신례원(2공구)투찰_경찰서-터미널간도로(투찰)②_마현생창(동양고속)_왜관-태평건설_예정공정표" xfId="1619"/>
    <cellStyle name="_안산부대(투찰)⑤_합덕-신례원(2공구)투찰_합덕-신례원(2공구)투찰_경찰서-터미널간도로(투찰)②_예정공정표" xfId="1620"/>
    <cellStyle name="_안산부대(투찰)⑤_합덕-신례원(2공구)투찰_합덕-신례원(2공구)투찰_경찰서-터미널간도로(투찰)②_왜관-태평건설" xfId="1621"/>
    <cellStyle name="_안산부대(투찰)⑤_합덕-신례원(2공구)투찰_합덕-신례원(2공구)투찰_경찰서-터미널간도로(투찰)②_왜관-태평건설_예정공정표" xfId="1622"/>
    <cellStyle name="_안산부대(투찰)⑤_합덕-신례원(2공구)투찰_합덕-신례원(2공구)투찰_마현생창(동양고속)" xfId="1623"/>
    <cellStyle name="_안산부대(투찰)⑤_합덕-신례원(2공구)투찰_합덕-신례원(2공구)투찰_마현생창(동양고속)_예정공정표" xfId="1624"/>
    <cellStyle name="_안산부대(투찰)⑤_합덕-신례원(2공구)투찰_합덕-신례원(2공구)투찰_마현생창(동양고속)_왜관-태평건설" xfId="1625"/>
    <cellStyle name="_안산부대(투찰)⑤_합덕-신례원(2공구)투찰_합덕-신례원(2공구)투찰_마현생창(동양고속)_왜관-태평건설_예정공정표" xfId="1626"/>
    <cellStyle name="_안산부대(투찰)⑤_합덕-신례원(2공구)투찰_합덕-신례원(2공구)투찰_봉무지방산업단지도로(투찰)②" xfId="1627"/>
    <cellStyle name="_안산부대(투찰)⑤_합덕-신례원(2공구)투찰_합덕-신례원(2공구)투찰_봉무지방산업단지도로(투찰)②_마현생창(동양고속)" xfId="1628"/>
    <cellStyle name="_안산부대(투찰)⑤_합덕-신례원(2공구)투찰_합덕-신례원(2공구)투찰_봉무지방산업단지도로(투찰)②_마현생창(동양고속)_예정공정표" xfId="1629"/>
    <cellStyle name="_안산부대(투찰)⑤_합덕-신례원(2공구)투찰_합덕-신례원(2공구)투찰_봉무지방산업단지도로(투찰)②_마현생창(동양고속)_왜관-태평건설" xfId="1630"/>
    <cellStyle name="_안산부대(투찰)⑤_합덕-신례원(2공구)투찰_합덕-신례원(2공구)투찰_봉무지방산업단지도로(투찰)②_마현생창(동양고속)_왜관-태평건설_예정공정표" xfId="1631"/>
    <cellStyle name="_안산부대(투찰)⑤_합덕-신례원(2공구)투찰_합덕-신례원(2공구)투찰_봉무지방산업단지도로(투찰)②_예정공정표" xfId="1632"/>
    <cellStyle name="_안산부대(투찰)⑤_합덕-신례원(2공구)투찰_합덕-신례원(2공구)투찰_봉무지방산업단지도로(투찰)②_왜관-태평건설" xfId="1633"/>
    <cellStyle name="_안산부대(투찰)⑤_합덕-신례원(2공구)투찰_합덕-신례원(2공구)투찰_봉무지방산업단지도로(투찰)②_왜관-태평건설_예정공정표" xfId="1634"/>
    <cellStyle name="_안산부대(투찰)⑤_합덕-신례원(2공구)투찰_합덕-신례원(2공구)투찰_봉무지방산업단지도로(투찰)②+0.250%" xfId="1635"/>
    <cellStyle name="_안산부대(투찰)⑤_합덕-신례원(2공구)투찰_합덕-신례원(2공구)투찰_봉무지방산업단지도로(투찰)②+0.250%_마현생창(동양고속)" xfId="1636"/>
    <cellStyle name="_안산부대(투찰)⑤_합덕-신례원(2공구)투찰_합덕-신례원(2공구)투찰_봉무지방산업단지도로(투찰)②+0.250%_마현생창(동양고속)_예정공정표" xfId="1637"/>
    <cellStyle name="_안산부대(투찰)⑤_합덕-신례원(2공구)투찰_합덕-신례원(2공구)투찰_봉무지방산업단지도로(투찰)②+0.250%_마현생창(동양고속)_왜관-태평건설" xfId="1638"/>
    <cellStyle name="_안산부대(투찰)⑤_합덕-신례원(2공구)투찰_합덕-신례원(2공구)투찰_봉무지방산업단지도로(투찰)②+0.250%_마현생창(동양고속)_왜관-태평건설_예정공정표" xfId="1639"/>
    <cellStyle name="_안산부대(투찰)⑤_합덕-신례원(2공구)투찰_합덕-신례원(2공구)투찰_봉무지방산업단지도로(투찰)②+0.250%_예정공정표" xfId="1640"/>
    <cellStyle name="_안산부대(투찰)⑤_합덕-신례원(2공구)투찰_합덕-신례원(2공구)투찰_봉무지방산업단지도로(투찰)②+0.250%_왜관-태평건설" xfId="1641"/>
    <cellStyle name="_안산부대(투찰)⑤_합덕-신례원(2공구)투찰_합덕-신례원(2공구)투찰_봉무지방산업단지도로(투찰)②+0.250%_왜관-태평건설_예정공정표" xfId="1642"/>
    <cellStyle name="_안산부대(투찰)⑤_합덕-신례원(2공구)투찰_합덕-신례원(2공구)투찰_예정공정표" xfId="1643"/>
    <cellStyle name="_안산부대(투찰)⑤_합덕-신례원(2공구)투찰_합덕-신례원(2공구)투찰_왜관-태평건설" xfId="1644"/>
    <cellStyle name="_안산부대(투찰)⑤_합덕-신례원(2공구)투찰_합덕-신례원(2공구)투찰_왜관-태평건설_예정공정표" xfId="1645"/>
    <cellStyle name="_양곡부두(투찰)+0.30%" xfId="1646"/>
    <cellStyle name="_언주중-1" xfId="1647"/>
    <cellStyle name="_역삼성진" xfId="1648"/>
    <cellStyle name="_영양반딧불전기" xfId="1649"/>
    <cellStyle name="_예산내역서(해운대+달맞이)" xfId="1650"/>
    <cellStyle name="_예산내역서(해운대+달맞이)-도급공사분일위대가수정(09.06)" xfId="1651"/>
    <cellStyle name="_옥포초등학교소방내역서" xfId="1652"/>
    <cellStyle name="_왕숙천 둔치내 조명시설 내역서" xfId="1653"/>
    <cellStyle name="_왕숙천 조명기구 구매설치" xfId="1654"/>
    <cellStyle name="_용인보라지구(06.9월)" xfId="1655"/>
    <cellStyle name="_운남~송정2교 2차설변" xfId="1656"/>
    <cellStyle name="_울진고등학교B동교사증축 내역서" xfId="1657"/>
    <cellStyle name="_울진남부초등학교(전기)" xfId="1658"/>
    <cellStyle name="_원가계산" xfId="1659"/>
    <cellStyle name="_원가계산_1" xfId="1660"/>
    <cellStyle name="_원가계산_1-만촌초 일반내역서-전기" xfId="1661"/>
    <cellStyle name="_원가계산_4.시지초(일반공사)-전기" xfId="1662"/>
    <cellStyle name="_원가계산_5-지묘초-일반내역서-전기" xfId="1663"/>
    <cellStyle name="_원가계산_6-해서초(집행용)-일반내역서-전기" xfId="1664"/>
    <cellStyle name="_원가계산_대구초-일반내역서-전기" xfId="1665"/>
    <cellStyle name="_원가계산_덕화중-일반내역서-전기" xfId="1666"/>
    <cellStyle name="_원가계산_두산초-일반내역서-전기" xfId="1667"/>
    <cellStyle name="_원가계산_반야월초등학교-일반내역서-전기" xfId="1668"/>
    <cellStyle name="_원가계산_율하초등학교-일반내역서-전기" xfId="1669"/>
    <cellStyle name="_원가계산서" xfId="1670"/>
    <cellStyle name="_원가계산서-1" xfId="1671"/>
    <cellStyle name="_원가분석(1217)" xfId="1672"/>
    <cellStyle name="_원가분석(아이0208)" xfId="1673"/>
    <cellStyle name="_원가-전기" xfId="1674"/>
    <cellStyle name="_유강초수배전" xfId="1675"/>
    <cellStyle name="_유기전기1(동영ENG내역)" xfId="1676"/>
    <cellStyle name="_유치투찰" xfId="1677"/>
    <cellStyle name="_유치투찰_예정공정표" xfId="1678"/>
    <cellStyle name="_유치투찰_왜관-태평건설" xfId="1679"/>
    <cellStyle name="_유치투찰_왜관-태평건설_예정공정표" xfId="1680"/>
    <cellStyle name="_이곡_국민체육센터(수영장)_건립-전기(1105)" xfId="1681"/>
    <cellStyle name="_인원계획표 " xfId="1682"/>
    <cellStyle name="_인원계획표 _1차1회변경" xfId="1683"/>
    <cellStyle name="_인원계획표 _도급내역(전체분)" xfId="1684"/>
    <cellStyle name="_인원계획표 _도급내역(전체분)_복사본 총괄1회변경" xfId="1685"/>
    <cellStyle name="_인원계획표 _도급내역(전체분)_총괄1회변경" xfId="1686"/>
    <cellStyle name="_인원계획표 _도급내역(토공)" xfId="1687"/>
    <cellStyle name="_인원계획표 _설계변경내역서(1회총괄)" xfId="1688"/>
    <cellStyle name="_인원계획표 _설계변경앞지" xfId="1689"/>
    <cellStyle name="_인원계획표 _설계변경앞지(2차)" xfId="1690"/>
    <cellStyle name="_인원계획표 _설계변경앞지(총괄)" xfId="1691"/>
    <cellStyle name="_인원계획표 _설계변경총괄(토목,건축,기계,조경)01" xfId="1692"/>
    <cellStyle name="_인원계획표 _설계변경총괄(토목,건축,기계,조경)02" xfId="1693"/>
    <cellStyle name="_인원계획표 _예정공정표" xfId="1694"/>
    <cellStyle name="_인원계획표 _작업" xfId="1695"/>
    <cellStyle name="_인원계획표 _적격 " xfId="1696"/>
    <cellStyle name="_인원계획표 _적격 _1차1회변경" xfId="1697"/>
    <cellStyle name="_인원계획표 _적격 _도급내역(전체분)" xfId="1698"/>
    <cellStyle name="_인원계획표 _적격 _도급내역(전체분)_복사본 총괄1회변경" xfId="1699"/>
    <cellStyle name="_인원계획표 _적격 _도급내역(전체분)_총괄1회변경" xfId="1700"/>
    <cellStyle name="_인원계획표 _적격 _도급내역(토공)" xfId="1701"/>
    <cellStyle name="_인원계획표 _적격 _설계변경내역서(1회총괄)" xfId="1702"/>
    <cellStyle name="_인원계획표 _적격 _설계변경앞지" xfId="1703"/>
    <cellStyle name="_인원계획표 _적격 _설계변경앞지(2차)" xfId="1704"/>
    <cellStyle name="_인원계획표 _적격 _설계변경앞지(총괄)" xfId="1705"/>
    <cellStyle name="_인원계획표 _적격 _설계변경총괄(토목,건축,기계,조경)01" xfId="1706"/>
    <cellStyle name="_인원계획표 _적격 _설계변경총괄(토목,건축,기계,조경)02" xfId="1707"/>
    <cellStyle name="_인원계획표 _적격 _예정공정표" xfId="1708"/>
    <cellStyle name="_인원계획표 _적격 _작업" xfId="1709"/>
    <cellStyle name="_인원계획표 _적격 _제잡비계산서" xfId="1710"/>
    <cellStyle name="_인원계획표 _적격 _증평1차내역" xfId="1711"/>
    <cellStyle name="_인원계획표 _적격 _증평1차내역_1차1회변경" xfId="1712"/>
    <cellStyle name="_인원계획표 _적격 _증평1차내역_1차1회변경_예정공정표" xfId="1713"/>
    <cellStyle name="_인원계획표 _적격 _증평1차내역_예정공정표" xfId="1714"/>
    <cellStyle name="_인원계획표 _적격 _증평1차내역_총괄1회변경" xfId="1715"/>
    <cellStyle name="_인원계획표 _적격 _총괄1회변경" xfId="1716"/>
    <cellStyle name="_인원계획표 _제잡비계산서" xfId="1717"/>
    <cellStyle name="_인원계획표 _증평1차내역" xfId="1718"/>
    <cellStyle name="_인원계획표 _증평1차내역_1차1회변경" xfId="1719"/>
    <cellStyle name="_인원계획표 _증평1차내역_1차1회변경_예정공정표" xfId="1720"/>
    <cellStyle name="_인원계획표 _증평1차내역_예정공정표" xfId="1721"/>
    <cellStyle name="_인원계획표 _증평1차내역_총괄1회변경" xfId="1722"/>
    <cellStyle name="_인원계획표 _총괄1회변경" xfId="1723"/>
    <cellStyle name="_인정전 내역서--" xfId="1724"/>
    <cellStyle name="_인지초등학교 내역서" xfId="1725"/>
    <cellStyle name="_일위대가" xfId="1726"/>
    <cellStyle name="_임금(진흥콘크리트)" xfId="1727"/>
    <cellStyle name="_입찰표지 " xfId="1728"/>
    <cellStyle name="_입찰표지 _1차1회변경" xfId="1729"/>
    <cellStyle name="_입찰표지 _도급내역(전체분)" xfId="1730"/>
    <cellStyle name="_입찰표지 _도급내역(전체분)_복사본 총괄1회변경" xfId="1731"/>
    <cellStyle name="_입찰표지 _도급내역(전체분)_총괄1회변경" xfId="1732"/>
    <cellStyle name="_입찰표지 _도급내역(토공)" xfId="1733"/>
    <cellStyle name="_입찰표지 _설계변경내역서(1회총괄)" xfId="1734"/>
    <cellStyle name="_입찰표지 _설계변경앞지" xfId="1735"/>
    <cellStyle name="_입찰표지 _설계변경앞지(2차)" xfId="1736"/>
    <cellStyle name="_입찰표지 _설계변경앞지(총괄)" xfId="1737"/>
    <cellStyle name="_입찰표지 _설계변경총괄(토목,건축,기계,조경)01" xfId="1738"/>
    <cellStyle name="_입찰표지 _설계변경총괄(토목,건축,기계,조경)02" xfId="1739"/>
    <cellStyle name="_입찰표지 _예정공정표" xfId="1740"/>
    <cellStyle name="_입찰표지 _작업" xfId="1741"/>
    <cellStyle name="_입찰표지 _제잡비계산서" xfId="1742"/>
    <cellStyle name="_입찰표지 _증평1차내역" xfId="1743"/>
    <cellStyle name="_입찰표지 _증평1차내역_1차1회변경" xfId="1744"/>
    <cellStyle name="_입찰표지 _증평1차내역_1차1회변경_예정공정표" xfId="1745"/>
    <cellStyle name="_입찰표지 _증평1차내역_예정공정표" xfId="1746"/>
    <cellStyle name="_입찰표지 _증평1차내역_총괄1회변경" xfId="1747"/>
    <cellStyle name="_입찰표지 _총괄1회변경" xfId="1748"/>
    <cellStyle name="_작업" xfId="1749"/>
    <cellStyle name="_장미실비요양원0522" xfId="1750"/>
    <cellStyle name="_장성IC투찰" xfId="1751"/>
    <cellStyle name="_장성IC투찰_경찰서-터미널간도로(투찰)②" xfId="1752"/>
    <cellStyle name="_장성IC투찰_경찰서-터미널간도로(투찰)②_마현생창(동양고속)" xfId="1753"/>
    <cellStyle name="_장성IC투찰_경찰서-터미널간도로(투찰)②_마현생창(동양고속)_예정공정표" xfId="1754"/>
    <cellStyle name="_장성IC투찰_경찰서-터미널간도로(투찰)②_마현생창(동양고속)_왜관-태평건설" xfId="1755"/>
    <cellStyle name="_장성IC투찰_경찰서-터미널간도로(투찰)②_마현생창(동양고속)_왜관-태평건설_예정공정표" xfId="1756"/>
    <cellStyle name="_장성IC투찰_경찰서-터미널간도로(투찰)②_예정공정표" xfId="1757"/>
    <cellStyle name="_장성IC투찰_경찰서-터미널간도로(투찰)②_왜관-태평건설" xfId="1758"/>
    <cellStyle name="_장성IC투찰_경찰서-터미널간도로(투찰)②_왜관-태평건설_예정공정표" xfId="1759"/>
    <cellStyle name="_장성IC투찰_마현생창(동양고속)" xfId="1760"/>
    <cellStyle name="_장성IC투찰_마현생창(동양고속)_예정공정표" xfId="1761"/>
    <cellStyle name="_장성IC투찰_마현생창(동양고속)_왜관-태평건설" xfId="1762"/>
    <cellStyle name="_장성IC투찰_마현생창(동양고속)_왜관-태평건설_예정공정표" xfId="1763"/>
    <cellStyle name="_장성IC투찰_봉무지방산업단지도로(투찰)②" xfId="1764"/>
    <cellStyle name="_장성IC투찰_봉무지방산업단지도로(투찰)②_마현생창(동양고속)" xfId="1765"/>
    <cellStyle name="_장성IC투찰_봉무지방산업단지도로(투찰)②_마현생창(동양고속)_예정공정표" xfId="1766"/>
    <cellStyle name="_장성IC투찰_봉무지방산업단지도로(투찰)②_마현생창(동양고속)_왜관-태평건설" xfId="1767"/>
    <cellStyle name="_장성IC투찰_봉무지방산업단지도로(투찰)②_마현생창(동양고속)_왜관-태평건설_예정공정표" xfId="1768"/>
    <cellStyle name="_장성IC투찰_봉무지방산업단지도로(투찰)②_예정공정표" xfId="1769"/>
    <cellStyle name="_장성IC투찰_봉무지방산업단지도로(투찰)②_왜관-태평건설" xfId="1770"/>
    <cellStyle name="_장성IC투찰_봉무지방산업단지도로(투찰)②_왜관-태평건설_예정공정표" xfId="1771"/>
    <cellStyle name="_장성IC투찰_봉무지방산업단지도로(투찰)②+0.250%" xfId="1772"/>
    <cellStyle name="_장성IC투찰_봉무지방산업단지도로(투찰)②+0.250%_마현생창(동양고속)" xfId="1773"/>
    <cellStyle name="_장성IC투찰_봉무지방산업단지도로(투찰)②+0.250%_마현생창(동양고속)_예정공정표" xfId="1774"/>
    <cellStyle name="_장성IC투찰_봉무지방산업단지도로(투찰)②+0.250%_마현생창(동양고속)_왜관-태평건설" xfId="1775"/>
    <cellStyle name="_장성IC투찰_봉무지방산업단지도로(투찰)②+0.250%_마현생창(동양고속)_왜관-태평건설_예정공정표" xfId="1776"/>
    <cellStyle name="_장성IC투찰_봉무지방산업단지도로(투찰)②+0.250%_예정공정표" xfId="1777"/>
    <cellStyle name="_장성IC투찰_봉무지방산업단지도로(투찰)②+0.250%_왜관-태평건설" xfId="1778"/>
    <cellStyle name="_장성IC투찰_봉무지방산업단지도로(투찰)②+0.250%_왜관-태평건설_예정공정표" xfId="1779"/>
    <cellStyle name="_장성IC투찰_예정공정표" xfId="1780"/>
    <cellStyle name="_장성IC투찰_왜관-태평건설" xfId="1781"/>
    <cellStyle name="_장성IC투찰_왜관-태평건설_예정공정표" xfId="1782"/>
    <cellStyle name="_장성IC투찰_합덕-신례원(2공구)투찰" xfId="1783"/>
    <cellStyle name="_장성IC투찰_합덕-신례원(2공구)투찰_경찰서-터미널간도로(투찰)②" xfId="1784"/>
    <cellStyle name="_장성IC투찰_합덕-신례원(2공구)투찰_경찰서-터미널간도로(투찰)②_마현생창(동양고속)" xfId="1785"/>
    <cellStyle name="_장성IC투찰_합덕-신례원(2공구)투찰_경찰서-터미널간도로(투찰)②_마현생창(동양고속)_예정공정표" xfId="1786"/>
    <cellStyle name="_장성IC투찰_합덕-신례원(2공구)투찰_경찰서-터미널간도로(투찰)②_마현생창(동양고속)_왜관-태평건설" xfId="1787"/>
    <cellStyle name="_장성IC투찰_합덕-신례원(2공구)투찰_경찰서-터미널간도로(투찰)②_마현생창(동양고속)_왜관-태평건설_예정공정표" xfId="1788"/>
    <cellStyle name="_장성IC투찰_합덕-신례원(2공구)투찰_경찰서-터미널간도로(투찰)②_예정공정표" xfId="1789"/>
    <cellStyle name="_장성IC투찰_합덕-신례원(2공구)투찰_경찰서-터미널간도로(투찰)②_왜관-태평건설" xfId="1790"/>
    <cellStyle name="_장성IC투찰_합덕-신례원(2공구)투찰_경찰서-터미널간도로(투찰)②_왜관-태평건설_예정공정표" xfId="1791"/>
    <cellStyle name="_장성IC투찰_합덕-신례원(2공구)투찰_마현생창(동양고속)" xfId="1792"/>
    <cellStyle name="_장성IC투찰_합덕-신례원(2공구)투찰_마현생창(동양고속)_예정공정표" xfId="1793"/>
    <cellStyle name="_장성IC투찰_합덕-신례원(2공구)투찰_마현생창(동양고속)_왜관-태평건설" xfId="1794"/>
    <cellStyle name="_장성IC투찰_합덕-신례원(2공구)투찰_마현생창(동양고속)_왜관-태평건설_예정공정표" xfId="1795"/>
    <cellStyle name="_장성IC투찰_합덕-신례원(2공구)투찰_봉무지방산업단지도로(투찰)②" xfId="1796"/>
    <cellStyle name="_장성IC투찰_합덕-신례원(2공구)투찰_봉무지방산업단지도로(투찰)②_마현생창(동양고속)" xfId="1797"/>
    <cellStyle name="_장성IC투찰_합덕-신례원(2공구)투찰_봉무지방산업단지도로(투찰)②_마현생창(동양고속)_예정공정표" xfId="1798"/>
    <cellStyle name="_장성IC투찰_합덕-신례원(2공구)투찰_봉무지방산업단지도로(투찰)②_마현생창(동양고속)_왜관-태평건설" xfId="1799"/>
    <cellStyle name="_장성IC투찰_합덕-신례원(2공구)투찰_봉무지방산업단지도로(투찰)②_마현생창(동양고속)_왜관-태평건설_예정공정표" xfId="1800"/>
    <cellStyle name="_장성IC투찰_합덕-신례원(2공구)투찰_봉무지방산업단지도로(투찰)②_예정공정표" xfId="1801"/>
    <cellStyle name="_장성IC투찰_합덕-신례원(2공구)투찰_봉무지방산업단지도로(투찰)②_왜관-태평건설" xfId="1802"/>
    <cellStyle name="_장성IC투찰_합덕-신례원(2공구)투찰_봉무지방산업단지도로(투찰)②_왜관-태평건설_예정공정표" xfId="1803"/>
    <cellStyle name="_장성IC투찰_합덕-신례원(2공구)투찰_봉무지방산업단지도로(투찰)②+0.250%" xfId="1804"/>
    <cellStyle name="_장성IC투찰_합덕-신례원(2공구)투찰_봉무지방산업단지도로(투찰)②+0.250%_마현생창(동양고속)" xfId="1805"/>
    <cellStyle name="_장성IC투찰_합덕-신례원(2공구)투찰_봉무지방산업단지도로(투찰)②+0.250%_마현생창(동양고속)_예정공정표" xfId="1806"/>
    <cellStyle name="_장성IC투찰_합덕-신례원(2공구)투찰_봉무지방산업단지도로(투찰)②+0.250%_마현생창(동양고속)_왜관-태평건설" xfId="1807"/>
    <cellStyle name="_장성IC투찰_합덕-신례원(2공구)투찰_봉무지방산업단지도로(투찰)②+0.250%_마현생창(동양고속)_왜관-태평건설_예정공정표" xfId="1808"/>
    <cellStyle name="_장성IC투찰_합덕-신례원(2공구)투찰_봉무지방산업단지도로(투찰)②+0.250%_예정공정표" xfId="1809"/>
    <cellStyle name="_장성IC투찰_합덕-신례원(2공구)투찰_봉무지방산업단지도로(투찰)②+0.250%_왜관-태평건설" xfId="1810"/>
    <cellStyle name="_장성IC투찰_합덕-신례원(2공구)투찰_봉무지방산업단지도로(투찰)②+0.250%_왜관-태평건설_예정공정표" xfId="1811"/>
    <cellStyle name="_장성IC투찰_합덕-신례원(2공구)투찰_예정공정표" xfId="1812"/>
    <cellStyle name="_장성IC투찰_합덕-신례원(2공구)투찰_왜관-태평건설" xfId="1813"/>
    <cellStyle name="_장성IC투찰_합덕-신례원(2공구)투찰_왜관-태평건설_예정공정표" xfId="1814"/>
    <cellStyle name="_장성IC투찰_합덕-신례원(2공구)투찰_합덕-신례원(2공구)투찰" xfId="1815"/>
    <cellStyle name="_장성IC투찰_합덕-신례원(2공구)투찰_합덕-신례원(2공구)투찰_경찰서-터미널간도로(투찰)②" xfId="1816"/>
    <cellStyle name="_장성IC투찰_합덕-신례원(2공구)투찰_합덕-신례원(2공구)투찰_경찰서-터미널간도로(투찰)②_마현생창(동양고속)" xfId="1817"/>
    <cellStyle name="_장성IC투찰_합덕-신례원(2공구)투찰_합덕-신례원(2공구)투찰_경찰서-터미널간도로(투찰)②_마현생창(동양고속)_예정공정표" xfId="1818"/>
    <cellStyle name="_장성IC투찰_합덕-신례원(2공구)투찰_합덕-신례원(2공구)투찰_경찰서-터미널간도로(투찰)②_마현생창(동양고속)_왜관-태평건설" xfId="1819"/>
    <cellStyle name="_장성IC투찰_합덕-신례원(2공구)투찰_합덕-신례원(2공구)투찰_경찰서-터미널간도로(투찰)②_마현생창(동양고속)_왜관-태평건설_예정공정표" xfId="1820"/>
    <cellStyle name="_장성IC투찰_합덕-신례원(2공구)투찰_합덕-신례원(2공구)투찰_경찰서-터미널간도로(투찰)②_예정공정표" xfId="1821"/>
    <cellStyle name="_장성IC투찰_합덕-신례원(2공구)투찰_합덕-신례원(2공구)투찰_경찰서-터미널간도로(투찰)②_왜관-태평건설" xfId="1822"/>
    <cellStyle name="_장성IC투찰_합덕-신례원(2공구)투찰_합덕-신례원(2공구)투찰_경찰서-터미널간도로(투찰)②_왜관-태평건설_예정공정표" xfId="1823"/>
    <cellStyle name="_장성IC투찰_합덕-신례원(2공구)투찰_합덕-신례원(2공구)투찰_마현생창(동양고속)" xfId="1824"/>
    <cellStyle name="_장성IC투찰_합덕-신례원(2공구)투찰_합덕-신례원(2공구)투찰_마현생창(동양고속)_예정공정표" xfId="1825"/>
    <cellStyle name="_장성IC투찰_합덕-신례원(2공구)투찰_합덕-신례원(2공구)투찰_마현생창(동양고속)_왜관-태평건설" xfId="1826"/>
    <cellStyle name="_장성IC투찰_합덕-신례원(2공구)투찰_합덕-신례원(2공구)투찰_마현생창(동양고속)_왜관-태평건설_예정공정표" xfId="1827"/>
    <cellStyle name="_장성IC투찰_합덕-신례원(2공구)투찰_합덕-신례원(2공구)투찰_봉무지방산업단지도로(투찰)②" xfId="1828"/>
    <cellStyle name="_장성IC투찰_합덕-신례원(2공구)투찰_합덕-신례원(2공구)투찰_봉무지방산업단지도로(투찰)②_마현생창(동양고속)" xfId="1829"/>
    <cellStyle name="_장성IC투찰_합덕-신례원(2공구)투찰_합덕-신례원(2공구)투찰_봉무지방산업단지도로(투찰)②_마현생창(동양고속)_예정공정표" xfId="1830"/>
    <cellStyle name="_장성IC투찰_합덕-신례원(2공구)투찰_합덕-신례원(2공구)투찰_봉무지방산업단지도로(투찰)②_마현생창(동양고속)_왜관-태평건설" xfId="1831"/>
    <cellStyle name="_장성IC투찰_합덕-신례원(2공구)투찰_합덕-신례원(2공구)투찰_봉무지방산업단지도로(투찰)②_마현생창(동양고속)_왜관-태평건설_예정공정표" xfId="1832"/>
    <cellStyle name="_장성IC투찰_합덕-신례원(2공구)투찰_합덕-신례원(2공구)투찰_봉무지방산업단지도로(투찰)②_예정공정표" xfId="1833"/>
    <cellStyle name="_장성IC투찰_합덕-신례원(2공구)투찰_합덕-신례원(2공구)투찰_봉무지방산업단지도로(투찰)②_왜관-태평건설" xfId="1834"/>
    <cellStyle name="_장성IC투찰_합덕-신례원(2공구)투찰_합덕-신례원(2공구)투찰_봉무지방산업단지도로(투찰)②_왜관-태평건설_예정공정표" xfId="1835"/>
    <cellStyle name="_장성IC투찰_합덕-신례원(2공구)투찰_합덕-신례원(2공구)투찰_봉무지방산업단지도로(투찰)②+0.250%" xfId="1836"/>
    <cellStyle name="_장성IC투찰_합덕-신례원(2공구)투찰_합덕-신례원(2공구)투찰_봉무지방산업단지도로(투찰)②+0.250%_마현생창(동양고속)" xfId="1837"/>
    <cellStyle name="_장성IC투찰_합덕-신례원(2공구)투찰_합덕-신례원(2공구)투찰_봉무지방산업단지도로(투찰)②+0.250%_마현생창(동양고속)_예정공정표" xfId="1838"/>
    <cellStyle name="_장성IC투찰_합덕-신례원(2공구)투찰_합덕-신례원(2공구)투찰_봉무지방산업단지도로(투찰)②+0.250%_마현생창(동양고속)_왜관-태평건설" xfId="1839"/>
    <cellStyle name="_장성IC투찰_합덕-신례원(2공구)투찰_합덕-신례원(2공구)투찰_봉무지방산업단지도로(투찰)②+0.250%_마현생창(동양고속)_왜관-태평건설_예정공정표" xfId="1840"/>
    <cellStyle name="_장성IC투찰_합덕-신례원(2공구)투찰_합덕-신례원(2공구)투찰_봉무지방산업단지도로(투찰)②+0.250%_예정공정표" xfId="1841"/>
    <cellStyle name="_장성IC투찰_합덕-신례원(2공구)투찰_합덕-신례원(2공구)투찰_봉무지방산업단지도로(투찰)②+0.250%_왜관-태평건설" xfId="1842"/>
    <cellStyle name="_장성IC투찰_합덕-신례원(2공구)투찰_합덕-신례원(2공구)투찰_봉무지방산업단지도로(투찰)②+0.250%_왜관-태평건설_예정공정표" xfId="1843"/>
    <cellStyle name="_장성IC투찰_합덕-신례원(2공구)투찰_합덕-신례원(2공구)투찰_예정공정표" xfId="1844"/>
    <cellStyle name="_장성IC투찰_합덕-신례원(2공구)투찰_합덕-신례원(2공구)투찰_왜관-태평건설" xfId="1845"/>
    <cellStyle name="_장성IC투찰_합덕-신례원(2공구)투찰_합덕-신례원(2공구)투찰_왜관-태평건설_예정공정표" xfId="1846"/>
    <cellStyle name="_장성초등학교" xfId="1847"/>
    <cellStyle name="_장현중(내역서+개요)" xfId="1848"/>
    <cellStyle name="_적격 " xfId="1849"/>
    <cellStyle name="_적격 _1차1회변경" xfId="1850"/>
    <cellStyle name="_적격 _도급내역(전체분)" xfId="1851"/>
    <cellStyle name="_적격 _도급내역(전체분)_복사본 총괄1회변경" xfId="1852"/>
    <cellStyle name="_적격 _도급내역(전체분)_총괄1회변경" xfId="1853"/>
    <cellStyle name="_적격 _도급내역(토공)" xfId="1854"/>
    <cellStyle name="_적격 _설계변경내역서(1회총괄)" xfId="1855"/>
    <cellStyle name="_적격 _설계변경앞지" xfId="1856"/>
    <cellStyle name="_적격 _설계변경앞지(2차)" xfId="1857"/>
    <cellStyle name="_적격 _설계변경앞지(총괄)" xfId="1858"/>
    <cellStyle name="_적격 _설계변경총괄(토목,건축,기계,조경)01" xfId="1859"/>
    <cellStyle name="_적격 _설계변경총괄(토목,건축,기계,조경)02" xfId="1860"/>
    <cellStyle name="_적격 _예정공정표" xfId="1861"/>
    <cellStyle name="_적격 _작업" xfId="1862"/>
    <cellStyle name="_적격 _제잡비계산서" xfId="1863"/>
    <cellStyle name="_적격 _증평1차내역" xfId="1864"/>
    <cellStyle name="_적격 _증평1차내역_1차1회변경" xfId="1865"/>
    <cellStyle name="_적격 _증평1차내역_1차1회변경_예정공정표" xfId="1866"/>
    <cellStyle name="_적격 _증평1차내역_예정공정표" xfId="1867"/>
    <cellStyle name="_적격 _증평1차내역_총괄1회변경" xfId="1868"/>
    <cellStyle name="_적격 _집행갑지 " xfId="1869"/>
    <cellStyle name="_적격 _집행갑지 _1차1회변경" xfId="1870"/>
    <cellStyle name="_적격 _집행갑지 _도급내역(전체분)" xfId="1871"/>
    <cellStyle name="_적격 _집행갑지 _도급내역(전체분)_복사본 총괄1회변경" xfId="1872"/>
    <cellStyle name="_적격 _집행갑지 _도급내역(전체분)_총괄1회변경" xfId="1873"/>
    <cellStyle name="_적격 _집행갑지 _도급내역(토공)" xfId="1874"/>
    <cellStyle name="_적격 _집행갑지 _설계변경내역서(1회총괄)" xfId="1875"/>
    <cellStyle name="_적격 _집행갑지 _설계변경앞지" xfId="1876"/>
    <cellStyle name="_적격 _집행갑지 _설계변경앞지(2차)" xfId="1877"/>
    <cellStyle name="_적격 _집행갑지 _설계변경앞지(총괄)" xfId="1878"/>
    <cellStyle name="_적격 _집행갑지 _설계변경총괄(토목,건축,기계,조경)01" xfId="1879"/>
    <cellStyle name="_적격 _집행갑지 _설계변경총괄(토목,건축,기계,조경)02" xfId="1880"/>
    <cellStyle name="_적격 _집행갑지 _예정공정표" xfId="1881"/>
    <cellStyle name="_적격 _집행갑지 _작업" xfId="1882"/>
    <cellStyle name="_적격 _집행갑지 _제잡비계산서" xfId="1883"/>
    <cellStyle name="_적격 _집행갑지 _증평1차내역" xfId="1884"/>
    <cellStyle name="_적격 _집행갑지 _증평1차내역_1차1회변경" xfId="1885"/>
    <cellStyle name="_적격 _집행갑지 _증평1차내역_1차1회변경_예정공정표" xfId="1886"/>
    <cellStyle name="_적격 _집행갑지 _증평1차내역_예정공정표" xfId="1887"/>
    <cellStyle name="_적격 _집행갑지 _증평1차내역_총괄1회변경" xfId="1888"/>
    <cellStyle name="_적격 _집행갑지 _총괄1회변경" xfId="1889"/>
    <cellStyle name="_적격 _총괄1회변경" xfId="1890"/>
    <cellStyle name="_적격(화산) " xfId="1891"/>
    <cellStyle name="_적격(화산) _1차1회변경" xfId="1892"/>
    <cellStyle name="_적격(화산) _도급내역(전체분)" xfId="1893"/>
    <cellStyle name="_적격(화산) _도급내역(전체분)_복사본 총괄1회변경" xfId="1894"/>
    <cellStyle name="_적격(화산) _도급내역(전체분)_총괄1회변경" xfId="1895"/>
    <cellStyle name="_적격(화산) _도급내역(토공)" xfId="1896"/>
    <cellStyle name="_적격(화산) _설계변경내역서(1회총괄)" xfId="1897"/>
    <cellStyle name="_적격(화산) _설계변경앞지" xfId="1898"/>
    <cellStyle name="_적격(화산) _설계변경앞지(2차)" xfId="1899"/>
    <cellStyle name="_적격(화산) _설계변경앞지(총괄)" xfId="1900"/>
    <cellStyle name="_적격(화산) _설계변경총괄(토목,건축,기계,조경)01" xfId="1901"/>
    <cellStyle name="_적격(화산) _설계변경총괄(토목,건축,기계,조경)02" xfId="1902"/>
    <cellStyle name="_적격(화산) _예정공정표" xfId="1903"/>
    <cellStyle name="_적격(화산) _작업" xfId="1904"/>
    <cellStyle name="_적격(화산) _제잡비계산서" xfId="1905"/>
    <cellStyle name="_적격(화산) _증평1차내역" xfId="1906"/>
    <cellStyle name="_적격(화산) _증평1차내역_1차1회변경" xfId="1907"/>
    <cellStyle name="_적격(화산) _증평1차내역_1차1회변경_예정공정표" xfId="1908"/>
    <cellStyle name="_적격(화산) _증평1차내역_예정공정표" xfId="1909"/>
    <cellStyle name="_적격(화산) _증평1차내역_총괄1회변경" xfId="1910"/>
    <cellStyle name="_적격(화산) _총괄1회변경" xfId="1911"/>
    <cellStyle name="_전기공사원가, 단가대비" xfId="1912"/>
    <cellStyle name="_전기관급총괄" xfId="1913"/>
    <cellStyle name="_전기내역서" xfId="1914"/>
    <cellStyle name="_전기내역서-박곡리" xfId="1915"/>
    <cellStyle name="_전기원가" xfId="1916"/>
    <cellStyle name="_정보관건축내역(2층완성)" xfId="1917"/>
    <cellStyle name="_제잡비계산서" xfId="1918"/>
    <cellStyle name="_제주물항" xfId="1919"/>
    <cellStyle name="_주유소 내역최종12.11" xfId="1920"/>
    <cellStyle name="_죽전중환경개선 전기공사" xfId="1921"/>
    <cellStyle name="_증평1차내역" xfId="1922"/>
    <cellStyle name="_증평1차내역_1차1회변경" xfId="1923"/>
    <cellStyle name="_증평1차내역_1차1회변경_예정공정표" xfId="1924"/>
    <cellStyle name="_증평1차내역_예정공정표" xfId="1925"/>
    <cellStyle name="_증평1차내역_총괄1회변경" xfId="1926"/>
    <cellStyle name="_진흥콘크리트 원가" xfId="1927"/>
    <cellStyle name="_집행갑지 " xfId="1928"/>
    <cellStyle name="_집행갑지 _1차1회변경" xfId="1929"/>
    <cellStyle name="_집행갑지 _도급내역(전체분)" xfId="1930"/>
    <cellStyle name="_집행갑지 _도급내역(전체분)_복사본 총괄1회변경" xfId="1931"/>
    <cellStyle name="_집행갑지 _도급내역(전체분)_총괄1회변경" xfId="1932"/>
    <cellStyle name="_집행갑지 _도급내역(토공)" xfId="1933"/>
    <cellStyle name="_집행갑지 _설계변경내역서(1회총괄)" xfId="1934"/>
    <cellStyle name="_집행갑지 _설계변경앞지" xfId="1935"/>
    <cellStyle name="_집행갑지 _설계변경앞지(2차)" xfId="1936"/>
    <cellStyle name="_집행갑지 _설계변경앞지(총괄)" xfId="1937"/>
    <cellStyle name="_집행갑지 _설계변경총괄(토목,건축,기계,조경)01" xfId="1938"/>
    <cellStyle name="_집행갑지 _설계변경총괄(토목,건축,기계,조경)02" xfId="1939"/>
    <cellStyle name="_집행갑지 _예정공정표" xfId="1940"/>
    <cellStyle name="_집행갑지 _작업" xfId="1941"/>
    <cellStyle name="_집행갑지 _제잡비계산서" xfId="1942"/>
    <cellStyle name="_집행갑지 _증평1차내역" xfId="1943"/>
    <cellStyle name="_집행갑지 _증평1차내역_1차1회변경" xfId="1944"/>
    <cellStyle name="_집행갑지 _증평1차내역_1차1회변경_예정공정표" xfId="1945"/>
    <cellStyle name="_집행갑지 _증평1차내역_예정공정표" xfId="1946"/>
    <cellStyle name="_집행갑지 _증평1차내역_총괄1회변경" xfId="1947"/>
    <cellStyle name="_집행갑지 _총괄1회변경" xfId="1948"/>
    <cellStyle name="_집행내역(대구여고)" xfId="1949"/>
    <cellStyle name="_차량등록사업소- 전기내역서" xfId="1950"/>
    <cellStyle name="_창원상수도(투찰)-0.815%" xfId="1951"/>
    <cellStyle name="_천체투영실설치공사" xfId="1952"/>
    <cellStyle name="_첨단가로등" xfId="1953"/>
    <cellStyle name="_총괄1회변경" xfId="1954"/>
    <cellStyle name="_추정금액" xfId="1955"/>
    <cellStyle name="_춘천전화국증축통신+개요" xfId="1956"/>
    <cellStyle name="_춘천합동내역+개요(수정한최종)" xfId="1957"/>
    <cellStyle name="_침입감시 견적서" xfId="1958"/>
    <cellStyle name="_통신공사원가, 단가대비" xfId="1959"/>
    <cellStyle name="_표준 견적서 2003년" xfId="1960"/>
    <cellStyle name="_표지" xfId="1961"/>
    <cellStyle name="_표지 및 원가계산" xfId="1962"/>
    <cellStyle name="_표지," xfId="1963"/>
    <cellStyle name="_표지_본관전원이설및전기개보수내역서" xfId="1964"/>
    <cellStyle name="_표지_표지 및 원가계산" xfId="1965"/>
    <cellStyle name="_표지_한전수수료" xfId="1966"/>
    <cellStyle name="_표지및원가계산" xfId="1967"/>
    <cellStyle name="_하도급관리계획서" xfId="1968"/>
    <cellStyle name="_하도급관리계획서_예정공정표" xfId="1969"/>
    <cellStyle name="_학산초 전기 설계내역서" xfId="1970"/>
    <cellStyle name="_한전수수료" xfId="1971"/>
    <cellStyle name="_한전수수료_1" xfId="1972"/>
    <cellStyle name="_함지고수배전반내역서2222" xfId="1973"/>
    <cellStyle name="_함지고수배전반및분전반내역" xfId="1974"/>
    <cellStyle name="_함지고통신내역서" xfId="1975"/>
    <cellStyle name="_해안초증축전체예산" xfId="1976"/>
    <cellStyle name="_호남선두계역외2개소연결통로" xfId="1977"/>
    <cellStyle name="_화동초-전기" xfId="1978"/>
    <cellStyle name="_확약서" xfId="1979"/>
    <cellStyle name="_환경기초 민간위탁(공동오수-개별오수)-KKKK " xfId="1980"/>
    <cellStyle name="_환경기초 민간위탁(공동오수-개별오수)-KKKK _(제조)용인고등학교" xfId="1981"/>
    <cellStyle name="_환경기초 민간위탁(공동오수-개별오수)-KKKK _(제조)용인고등학교_동래여고 다목적강당 무대기계-변경전후" xfId="1982"/>
    <cellStyle name="_환경기초 민간위탁(공동오수-개별오수)-KKKK _2-(제조)성심정보고_방송장치" xfId="1983"/>
    <cellStyle name="_환경기초 민간위탁(공동오수-개별오수)-KKKK _용인고 다목적강당 무대기계-착수" xfId="1984"/>
    <cellStyle name="_환경기초 민간위탁(공동오수-개별오수)-KKKK _용인고 다목적강당 무대기계-착수_동래여고 다목적강당 무대기계-변경전후" xfId="1985"/>
    <cellStyle name="_황산교회" xfId="1986"/>
    <cellStyle name="_흙막이공사(일위)" xfId="1987"/>
    <cellStyle name="´þ·?" xfId="1988"/>
    <cellStyle name="’E‰Y [0.00]_laroux" xfId="1989"/>
    <cellStyle name="’E‰Y_laroux" xfId="1990"/>
    <cellStyle name="¤@?e_TEST-1 " xfId="1991"/>
    <cellStyle name="△백분율" xfId="1992"/>
    <cellStyle name="△콤마" xfId="1993"/>
    <cellStyle name="°ia¤¼o¼ya¡" xfId="1994"/>
    <cellStyle name="°ia¤aa·a1" xfId="1995"/>
    <cellStyle name="°ia¤aa·a2" xfId="1996"/>
    <cellStyle name="" xfId="1997"/>
    <cellStyle name="_x0007__x0009__x000d__x000d_­­_x0007__x0009_­" xfId="1998"/>
    <cellStyle name="0%" xfId="1999"/>
    <cellStyle name="0.0%" xfId="2000"/>
    <cellStyle name="0.00%" xfId="2001"/>
    <cellStyle name="0.000%" xfId="2002"/>
    <cellStyle name="0.0000%" xfId="2003"/>
    <cellStyle name="0뾍R_x0005_?뾍b_x0005_" xfId="2004"/>
    <cellStyle name="1" xfId="2005"/>
    <cellStyle name="1_01-도급성서이곡운동장0316" xfId="2006"/>
    <cellStyle name="1_Book1" xfId="2007"/>
    <cellStyle name="1_가로등도급내역서" xfId="2008"/>
    <cellStyle name="1_감포축구장" xfId="2009"/>
    <cellStyle name="1_경주축구공원-전기0116" xfId="2010"/>
    <cellStyle name="1_구미중학교내역서-1" xfId="2011"/>
    <cellStyle name="1_굴전단일로외1개소(신)" xfId="2012"/>
    <cellStyle name="1_귀인APT(보안)" xfId="2013"/>
    <cellStyle name="1_논공남리내역서" xfId="2014"/>
    <cellStyle name="1_다산2지방산업단지(신호등)" xfId="2015"/>
    <cellStyle name="1_동구효청원설계내역서" xfId="2016"/>
    <cellStyle name="1_상주한방병원전기" xfId="2017"/>
    <cellStyle name="1_설계내역서(영천나자렛집)" xfId="2018"/>
    <cellStyle name="1_성서이곡운동장0316" xfId="2019"/>
    <cellStyle name="1_성서이곡테니스장" xfId="2020"/>
    <cellStyle name="1_시민계략공사" xfId="2021"/>
    <cellStyle name="1_시민계략공사_2002년도각종계산서너릿제터널등7개소" xfId="2022"/>
    <cellStyle name="1_시민계략공사_2002년도각종계산서하반기원본" xfId="2023"/>
    <cellStyle name="1_시민계략공사_2002년도각종계산서하반기원본_2006년 최종 설계서" xfId="2024"/>
    <cellStyle name="1_시민계략공사_2003년 각종계산서(읽기전용)" xfId="2025"/>
    <cellStyle name="1_시민계략공사_2003년 각종계산서(읽기전용)_2006년 최종 설계서" xfId="2026"/>
    <cellStyle name="1_시민계략공사_2003년 각종계산서(읽기전용)_내역서(전기)" xfId="2027"/>
    <cellStyle name="1_시민계략공사_2003년 각종계산서(읽기전용)_내역서(전기)_2006년 최종 설계서" xfId="2028"/>
    <cellStyle name="1_시민계략공사_Book2" xfId="2029"/>
    <cellStyle name="1_시민계략공사_계산서" xfId="2030"/>
    <cellStyle name="1_시민계략공사_계산서_2006년 최종 설계서" xfId="2031"/>
    <cellStyle name="1_시민계략공사_계산서및내역서5월15일변경" xfId="2032"/>
    <cellStyle name="1_시민계략공사_계산서및내역서5월9일변경" xfId="2033"/>
    <cellStyle name="1_시민계략공사_광양중동중학교실증축공사(전기)-4월10일한번더" xfId="2034"/>
    <cellStyle name="1_시민계략공사_무안연꽃방죽(4월9일)한번더" xfId="2035"/>
    <cellStyle name="1_시민계략공사_보일약국~순국비간 도로개설 가로등설치공사" xfId="2036"/>
    <cellStyle name="1_시민계략공사_복지관 부하계산서" xfId="2037"/>
    <cellStyle name="1_시민계략공사_복지관 부하계산서_2006년 최종 설계서" xfId="2038"/>
    <cellStyle name="1_시민계략공사_복지관 부하계산서_내역서(전기)" xfId="2039"/>
    <cellStyle name="1_시민계략공사_복지관 부하계산서_내역서(전기)_2006년 최종 설계서" xfId="2040"/>
    <cellStyle name="1_시민계략공사_봉산면보건지소신축공사(전기)11월30일변경" xfId="2041"/>
    <cellStyle name="1_시민계략공사_북문로(팔마로)가로등설치공사(변경)3월11일" xfId="2042"/>
    <cellStyle name="1_시민계략공사_북문팔마로확포장공사가로등" xfId="2043"/>
    <cellStyle name="1_시민계략공사_비상부하,발전기용량 계산서" xfId="2044"/>
    <cellStyle name="1_시민계략공사_비상부하,발전기용량 계산서_2006년 최종 설계서" xfId="2045"/>
    <cellStyle name="1_시민계략공사_비상부하,발전기용량 계산서_내역서(전기)" xfId="2046"/>
    <cellStyle name="1_시민계략공사_비상부하,발전기용량 계산서_내역서(전기)_2006년 최종 설계서" xfId="2047"/>
    <cellStyle name="1_시민계략공사_여수화력발전소" xfId="2048"/>
    <cellStyle name="1_시민계략공사_여수화력발전소_2006년 최종 설계서" xfId="2049"/>
    <cellStyle name="1_시민계략공사_여수화력발전소-부하계산" xfId="2050"/>
    <cellStyle name="1_시민계략공사_여수화력발전소-부하계산_2006년 최종 설계서" xfId="2051"/>
    <cellStyle name="1_시민계략공사_율촌중학교심야전기" xfId="2052"/>
    <cellStyle name="1_시민계략공사_전기-한남" xfId="2053"/>
    <cellStyle name="1_시민계략공사_전기-한남_침해2차변경8월16일" xfId="2054"/>
    <cellStyle name="1_시민계략공사_조도계산서" xfId="2055"/>
    <cellStyle name="1_시민계략공사_조도계산서_2006년 최종 설계서" xfId="2056"/>
    <cellStyle name="1_시민계략공사_조도계산서_내역서(전기)" xfId="2057"/>
    <cellStyle name="1_시민계략공사_조도계산서_내역서(전기)_2006년 최종 설계서" xfId="2058"/>
    <cellStyle name="1_시민계략공사_침해2차변경8월16일" xfId="2059"/>
    <cellStyle name="1_신암공원-0923" xfId="2060"/>
    <cellStyle name="1_영양반딧불전기" xfId="2061"/>
    <cellStyle name="1_울진남부초등학교(전기)" xfId="2062"/>
    <cellStyle name="1_장미실비요양원0522" xfId="2063"/>
    <cellStyle name="1_전기내역서" xfId="2064"/>
    <cellStyle name="1_전기내역서-박곡리" xfId="2065"/>
    <cellStyle name="1_전자입찰원가양식" xfId="2066"/>
    <cellStyle name="1_차량등록사업소- 전기내역서" xfId="2067"/>
    <cellStyle name="1_첨단가로등" xfId="2068"/>
    <cellStyle name="19990216" xfId="2069"/>
    <cellStyle name="¹e" xfId="2070"/>
    <cellStyle name="¹eºÐA²_AIAIC°AuCoE² " xfId="2071"/>
    <cellStyle name="2)" xfId="2072"/>
    <cellStyle name="³?a￥" xfId="2073"/>
    <cellStyle name="60" xfId="2074"/>
    <cellStyle name="A" xfId="2075"/>
    <cellStyle name="Ā _x0010_က랐_xdc01_땯_x0001_" xfId="2076"/>
    <cellStyle name="a_Q2 FY96" xfId="2077"/>
    <cellStyle name="A¡§¡ⓒ¡E¡þ¡EO [0]_¡§uc¡§oA " xfId="2078"/>
    <cellStyle name="A¡§¡ⓒ¡E¡þ¡EO_¡§uc¡§oA " xfId="2079"/>
    <cellStyle name="A¨­￠￢￠O [0]_¡Æu￠￢RBS('98) " xfId="2080"/>
    <cellStyle name="A¨­¢¬¢Ò [0]_¨úc¨öA " xfId="2081"/>
    <cellStyle name="A¨­￠￢￠O [0]_3￠?u¨uoAⓒ÷ " xfId="2082"/>
    <cellStyle name="A¨­¢¬¢Ò [0]_4PART " xfId="2083"/>
    <cellStyle name="A¨­￠￢￠O [0]_A|A￠O1¨￢I1¡Æu CoEⓒ÷ " xfId="2084"/>
    <cellStyle name="A¨­¢¬¢Ò [0]_C¡Æ¢¬n¨¬¡Æ " xfId="2085"/>
    <cellStyle name="A¨­￠￢￠O [0]_ⓒoⓒ¡A¨o¨￢R " xfId="2086"/>
    <cellStyle name="A¨­￠￢￠O_¡Æu￠￢RC¡¿￠￢n_¨u¡AA¨u¨￢¡Æ " xfId="2087"/>
    <cellStyle name="A¨­¢¬¢Ò_¨úc¨öA " xfId="2088"/>
    <cellStyle name="A¨­￠￢￠O_3￠?u¨uoAⓒ÷ " xfId="2089"/>
    <cellStyle name="A¨­¢¬¢Ò_95©øaAN¡Æy¨ùo¡¤R " xfId="2090"/>
    <cellStyle name="A¨­￠￢￠O_A|A￠O1¨￢I1¡Æu CoEⓒ÷ " xfId="2091"/>
    <cellStyle name="A¨­¢¬¢Ò_C¡Æ¢¬n¨¬¡Æ " xfId="2092"/>
    <cellStyle name="A¨­￠￢￠O_ⓒoⓒ¡A¨o¨￢R " xfId="2093"/>
    <cellStyle name="AA" xfId="2094"/>
    <cellStyle name="ȂȃRMऌଃਁȋ⤭ࠀȄԂȂ(ȃRMऌଃਁȋ⤂Ā飰ˠ" xfId="2095"/>
    <cellStyle name="Aⓒ­" xfId="2096"/>
    <cellStyle name="Actual Date" xfId="2097"/>
    <cellStyle name="Ae" xfId="2098"/>
    <cellStyle name="Aee­ " xfId="2099"/>
    <cellStyle name="AeE­ [0]_  A¾  CO  " xfId="2100"/>
    <cellStyle name="ÅëÈ­ [0]_¸ðÇü¸·" xfId="2101"/>
    <cellStyle name="AeE­ [0]_¼oAI¼º " xfId="2102"/>
    <cellStyle name="ÅëÈ­ [0]_¹æÀ½º® " xfId="2103"/>
    <cellStyle name="AeE­ [0]_A¾CO½A¼³ " xfId="2104"/>
    <cellStyle name="ÅëÈ­ [0]_INQUIRY ¿µ¾÷ÃßÁø " xfId="2105"/>
    <cellStyle name="AeE­ [0]_INQUIRY ¿μ¾÷AßAø " xfId="2106"/>
    <cellStyle name="ÅëÈ­ [0]_laroux" xfId="2107"/>
    <cellStyle name="AeE­ [0]_laroux_1" xfId="2108"/>
    <cellStyle name="ÅëÈ­ [0]_laroux_1" xfId="2109"/>
    <cellStyle name="AeE­ [0]_laroux_1_국학진흥원(정산6-13)" xfId="2110"/>
    <cellStyle name="ÅëÈ­ [0]_laroux_1_국학진흥원(정산6-13)" xfId="2111"/>
    <cellStyle name="AeE­ [0]_laroux_1_대구종합전시관" xfId="2112"/>
    <cellStyle name="ÅëÈ­ [0]_laroux_1_대구종합전시관" xfId="2113"/>
    <cellStyle name="AeE­ [0]_laroux_2" xfId="2114"/>
    <cellStyle name="ÅëÈ­ [0]_laroux_2" xfId="2115"/>
    <cellStyle name="AeE­ [0]_laroux_2_국학진흥원(정산6-13)" xfId="2116"/>
    <cellStyle name="ÅëÈ­ [0]_laroux_2_국학진흥원(정산6-13)" xfId="2117"/>
    <cellStyle name="AeE­ [0]_laroux_2_대구종합전시관" xfId="2118"/>
    <cellStyle name="ÅëÈ­ [0]_laroux_2_대구종합전시관" xfId="2119"/>
    <cellStyle name="AeE­ [0]_laroux_국학진흥원(정산6-13)" xfId="2120"/>
    <cellStyle name="ÅëÈ­ [0]_laroux_국학진흥원(정산6-13)" xfId="2121"/>
    <cellStyle name="AeE­ [0]_laroux_대구종합전시관" xfId="2122"/>
    <cellStyle name="ÅëÈ­ [0]_laroux_대구종합전시관" xfId="2123"/>
    <cellStyle name="AeE­ [0]_º≫¼± ±æ¾i±uºI ¼o·R Ay°eC￥ " xfId="2124"/>
    <cellStyle name="ÅëÈ­ [0]_ºÙÀÓ2-1 " xfId="2125"/>
    <cellStyle name="AeE­ [0]_PERSONAL" xfId="2126"/>
    <cellStyle name="Aee­ _부평배수지(투찰)" xfId="2127"/>
    <cellStyle name="AeE­_  A¾  CO  " xfId="2128"/>
    <cellStyle name="ÅëÈ­_¸ðÇü¸·" xfId="2129"/>
    <cellStyle name="AeE­_¼oAI¼º " xfId="2130"/>
    <cellStyle name="ÅëÈ­_¹æÀ½º® " xfId="2131"/>
    <cellStyle name="AeE­_A¾CO½A¼³ " xfId="2132"/>
    <cellStyle name="ÅëÈ­_INQUIRY ¿µ¾÷ÃßÁø " xfId="2133"/>
    <cellStyle name="AeE­_INQUIRY ¿μ¾÷AßAø " xfId="2134"/>
    <cellStyle name="ÅëÈ­_laroux" xfId="2135"/>
    <cellStyle name="AeE­_laroux_1" xfId="2136"/>
    <cellStyle name="ÅëÈ­_laroux_1" xfId="2137"/>
    <cellStyle name="AeE­_laroux_1_국학진흥원(정산6-13)" xfId="2138"/>
    <cellStyle name="ÅëÈ­_laroux_1_국학진흥원(정산6-13)" xfId="2139"/>
    <cellStyle name="AeE­_laroux_1_대구종합전시관" xfId="2140"/>
    <cellStyle name="ÅëÈ­_laroux_1_대구종합전시관" xfId="2141"/>
    <cellStyle name="AeE­_laroux_2" xfId="2142"/>
    <cellStyle name="ÅëÈ­_laroux_2" xfId="2143"/>
    <cellStyle name="AeE­_laroux_2_국학진흥원(정산6-13)" xfId="2144"/>
    <cellStyle name="ÅëÈ­_laroux_2_국학진흥원(정산6-13)" xfId="2145"/>
    <cellStyle name="AeE­_laroux_2_대구종합전시관" xfId="2146"/>
    <cellStyle name="ÅëÈ­_laroux_2_대구종합전시관" xfId="2147"/>
    <cellStyle name="AeE­_laroux_국학진흥원(정산6-13)" xfId="2148"/>
    <cellStyle name="ÅëÈ­_laroux_국학진흥원(정산6-13)" xfId="2149"/>
    <cellStyle name="AeE­_laroux_대구종합전시관" xfId="2150"/>
    <cellStyle name="ÅëÈ­_laroux_대구종합전시관" xfId="2151"/>
    <cellStyle name="AeE­_º≫¼± ±æ¾i±uºI ¼o·R Ay°eC￥ " xfId="2152"/>
    <cellStyle name="ÅëÈ­_ºÙÀÓ2-1 " xfId="2153"/>
    <cellStyle name="AeE­_PERSONAL" xfId="2154"/>
    <cellStyle name="Aee¡" xfId="2155"/>
    <cellStyle name="AeE¡© [0]_¨úc¨öA " xfId="2156"/>
    <cellStyle name="AeE¡©_¨úc¨öA " xfId="2157"/>
    <cellStyle name="AeE¡ⓒ [0]_¡Æu￠￢RC¡¿￠￢n_¨u¡AA¨u¨￢¡Æ " xfId="2158"/>
    <cellStyle name="AeE¡ⓒ_¡Æu￠￢RC¡¿￠￢n_¨u¡AA¨u¨￢¡Æ " xfId="2159"/>
    <cellStyle name="AeE￠R¨I [0]_¡§uc¡§oA " xfId="2160"/>
    <cellStyle name="AeE￠R¨I_¡§uc¡§oA " xfId="2161"/>
    <cellStyle name="Æu¼¾æR" xfId="2162"/>
    <cellStyle name="ALIGNMENT" xfId="2163"/>
    <cellStyle name="AoA¤μCAo ¾EA½" xfId="2164"/>
    <cellStyle name="Aþ¸" xfId="2165"/>
    <cellStyle name="AÞ¸¶ [0]_  A¾  CO  " xfId="2166"/>
    <cellStyle name="ÄÞ¸¶ [0]_¸ðÇü¸·" xfId="2167"/>
    <cellStyle name="AÞ¸¶ [0]_¼oAI¼º " xfId="2168"/>
    <cellStyle name="ÄÞ¸¶ [0]_¹æÀ½º® " xfId="2169"/>
    <cellStyle name="AÞ¸¶ [0]_A¾CO½A¼³ " xfId="2170"/>
    <cellStyle name="ÄÞ¸¶ [0]_INQUIRY ¿µ¾÷ÃßÁø " xfId="2171"/>
    <cellStyle name="AÞ¸¶ [0]_INQUIRY ¿μ¾÷AßAø " xfId="2172"/>
    <cellStyle name="ÄÞ¸¶ [0]_laroux" xfId="2173"/>
    <cellStyle name="AÞ¸¶ [0]_laroux_1" xfId="2174"/>
    <cellStyle name="ÄÞ¸¶ [0]_laroux_1" xfId="2175"/>
    <cellStyle name="AÞ¸¶ [0]_laroux_1_국학진흥원(정산6-13)" xfId="2176"/>
    <cellStyle name="ÄÞ¸¶ [0]_laroux_1_국학진흥원(정산6-13)" xfId="2177"/>
    <cellStyle name="AÞ¸¶ [0]_laroux_1_대구종합전시관" xfId="2178"/>
    <cellStyle name="ÄÞ¸¶ [0]_laroux_1_대구종합전시관" xfId="2179"/>
    <cellStyle name="AÞ¸¶ [0]_laroux_2" xfId="2180"/>
    <cellStyle name="ÄÞ¸¶ [0]_laroux_2" xfId="2181"/>
    <cellStyle name="AÞ¸¶ [0]_laroux_국학진흥원(정산6-13)" xfId="2182"/>
    <cellStyle name="ÄÞ¸¶ [0]_laroux_국학진흥원(정산6-13)" xfId="2183"/>
    <cellStyle name="AÞ¸¶ [0]_laroux_대구종합전시관" xfId="2184"/>
    <cellStyle name="ÄÞ¸¶ [0]_laroux_대구종합전시관" xfId="2185"/>
    <cellStyle name="AÞ¸¶ [0]_º≫¼± ±æ¾i±uºI ¼o·R Ay°eC￥ " xfId="2186"/>
    <cellStyle name="ÄÞ¸¶ [0]_ºÙÀÓ2-1 " xfId="2187"/>
    <cellStyle name="AÞ¸¶_  A¾  CO  " xfId="2188"/>
    <cellStyle name="ÄÞ¸¶_¸ðÇü¸·" xfId="2189"/>
    <cellStyle name="AÞ¸¶_¼oAI¼º " xfId="2190"/>
    <cellStyle name="ÄÞ¸¶_¹æÀ½º® " xfId="2191"/>
    <cellStyle name="AÞ¸¶_A¾CO½A¼³ " xfId="2192"/>
    <cellStyle name="ÄÞ¸¶_INQUIRY ¿µ¾÷ÃßÁø " xfId="2193"/>
    <cellStyle name="AÞ¸¶_INQUIRY ¿μ¾÷AßAø " xfId="2194"/>
    <cellStyle name="ÄÞ¸¶_laroux" xfId="2195"/>
    <cellStyle name="AÞ¸¶_laroux_1" xfId="2196"/>
    <cellStyle name="ÄÞ¸¶_laroux_1" xfId="2197"/>
    <cellStyle name="AÞ¸¶_laroux_1_국학진흥원(정산6-13)" xfId="2198"/>
    <cellStyle name="ÄÞ¸¶_laroux_1_국학진흥원(정산6-13)" xfId="2199"/>
    <cellStyle name="AÞ¸¶_laroux_1_대구종합전시관" xfId="2200"/>
    <cellStyle name="ÄÞ¸¶_laroux_1_대구종합전시관" xfId="2201"/>
    <cellStyle name="AÞ¸¶_laroux_2" xfId="2202"/>
    <cellStyle name="ÄÞ¸¶_laroux_2" xfId="2203"/>
    <cellStyle name="AÞ¸¶_laroux_국학진흥원(정산6-13)" xfId="2204"/>
    <cellStyle name="ÄÞ¸¶_laroux_국학진흥원(정산6-13)" xfId="2205"/>
    <cellStyle name="AÞ¸¶_laroux_대구종합전시관" xfId="2206"/>
    <cellStyle name="ÄÞ¸¶_laroux_대구종합전시관" xfId="2207"/>
    <cellStyle name="AÞ¸¶_º≫¼± ±æ¾i±uºI ¼o·R Ay°eC￥ " xfId="2208"/>
    <cellStyle name="ÄÞ¸¶_ºÙÀÓ2-1 " xfId="2209"/>
    <cellStyle name="Au¸R¼o" xfId="2210"/>
    <cellStyle name="Au¸R¼o0" xfId="2211"/>
    <cellStyle name="_x0001_b" xfId="2212"/>
    <cellStyle name="_x0002_b" xfId="2213"/>
    <cellStyle name="C" xfId="2214"/>
    <cellStyle name="C¡ÍA¨ª_  FAB AIA¢´  " xfId="2215"/>
    <cellStyle name="C¡IA¨ª_¡Æ¡IA¡E¨￢n_¡Æ¡IA¡E¨￢n " xfId="2216"/>
    <cellStyle name="C¡ÍA¨ª_¡Æ©øAI OXIDE " xfId="2217"/>
    <cellStyle name="C¡IA¨ª_¡Æu￠￢RBS('98) " xfId="2218"/>
    <cellStyle name="C¡ÍA¨ª_¡íoE©÷¡¾a¡¤IAo " xfId="2219"/>
    <cellStyle name="C¡IA¨ª_¡ioEⓒ÷¡¾a¡¤IAo " xfId="2220"/>
    <cellStyle name="C¡ÍA¨ª_03 " xfId="2221"/>
    <cellStyle name="C¡IA¨ª_12￠?u " xfId="2222"/>
    <cellStyle name="C¡ÍA¨ª_12AO " xfId="2223"/>
    <cellStyle name="C¡IA¨ª_Ac¡Æi¡Æu￠￢R " xfId="2224"/>
    <cellStyle name="C¡ÍA¨ª_C¡ÍAo " xfId="2225"/>
    <cellStyle name="C¡IA¨ª_CD-ROM " xfId="2226"/>
    <cellStyle name="C¡ÍA¨ª_Sheet1_4PART " xfId="2227"/>
    <cellStyle name="C￠RIA¡§¨￡_  FAB AIA¡E￠￥  " xfId="2228"/>
    <cellStyle name="C￥AØ_  A¾  CO  " xfId="2229"/>
    <cellStyle name="Ç¥ÁØ_¸ðÇü¸·" xfId="2230"/>
    <cellStyle name="C￥AØ_¿i¿μ¾E " xfId="2231"/>
    <cellStyle name="Ç¥ÁØ_¿ø°¡" xfId="2232"/>
    <cellStyle name="C￥AØ_¿ø°¡ºÐ¼R" xfId="2233"/>
    <cellStyle name="Ç¥ÁØ_»ç¾÷È¿°ú" xfId="2234"/>
    <cellStyle name="C￥AØ_≫c¾÷ºIº° AN°e " xfId="2235"/>
    <cellStyle name="Ç¥ÁØ_°­´ç (2)" xfId="2236"/>
    <cellStyle name="C￥AØ_°³AI OXIDE " xfId="2237"/>
    <cellStyle name="Ç¥ÁØ_°ü¸®BS('98) " xfId="2238"/>
    <cellStyle name="C￥AØ_03 " xfId="2239"/>
    <cellStyle name="Ç¥ÁØ_0N-HANDLING " xfId="2240"/>
    <cellStyle name="C￥AØ_¼oAI¼º " xfId="2241"/>
    <cellStyle name="Ç¥ÁØ_2-2" xfId="2242"/>
    <cellStyle name="C￥AØ_AI¿øCoE² " xfId="2243"/>
    <cellStyle name="Ç¥ÁØ_Àü·Â¼ÕÀÍºÐ¼®" xfId="2244"/>
    <cellStyle name="C￥AØ_C￥Ao " xfId="2245"/>
    <cellStyle name="Ç¥ÁØ_CD-ROM " xfId="2246"/>
    <cellStyle name="C￥AØ_CoAo¹yAI °A¾×¿ⓒ½A " xfId="2247"/>
    <cellStyle name="Ç¥ÁØ_laroux" xfId="2248"/>
    <cellStyle name="C￥AØ_laroux_04 대구매천지구(1회)" xfId="2249"/>
    <cellStyle name="Ç¥ÁØ_laroux_1" xfId="2250"/>
    <cellStyle name="C￥AØ_laroux_골드파크24회기성(5월분)" xfId="2251"/>
    <cellStyle name="Ç¥ÁØ_Sheet1_¿µ¾÷ÇöÈ² " xfId="2252"/>
    <cellStyle name="C￥AØ_Sheet1_¿μ¾÷CoE² " xfId="2253"/>
    <cellStyle name="Ç¥ÁØ_Sheet1_0N-HANDLING " xfId="2254"/>
    <cellStyle name="C￥AØ_Sheet1_Ay°eC￥(2¿u) " xfId="2255"/>
    <cellStyle name="Ç¥ÁØ_Sheet1_Áý°èÇ¥(2¿ù) " xfId="2256"/>
    <cellStyle name="Calc Currency (0)" xfId="2257"/>
    <cellStyle name="Calc Currency (2)" xfId="2258"/>
    <cellStyle name="Calc Percent (0)" xfId="2259"/>
    <cellStyle name="Calc Percent (1)" xfId="2260"/>
    <cellStyle name="Calc Percent (2)" xfId="2261"/>
    <cellStyle name="Calc Units (0)" xfId="2262"/>
    <cellStyle name="Calc Units (1)" xfId="2263"/>
    <cellStyle name="Calc Units (2)" xfId="2264"/>
    <cellStyle name="category" xfId="2265"/>
    <cellStyle name="CIAIÆU¸μAⓒ" xfId="2266"/>
    <cellStyle name="Cmma_을지 (2)_갑지 (2)_집계표 (2)_집계표 (3)_견적서 (2)" xfId="2267"/>
    <cellStyle name="ⓒo" xfId="2268"/>
    <cellStyle name="Co≫e" xfId="2269"/>
    <cellStyle name="Comma" xfId="2270"/>
    <cellStyle name="Comma [0]" xfId="2271"/>
    <cellStyle name="Comma [00]" xfId="2272"/>
    <cellStyle name="comma zerodec" xfId="2273"/>
    <cellStyle name="Comma_ SG&amp;A Bridge " xfId="2274"/>
    <cellStyle name="Comma0" xfId="2275"/>
    <cellStyle name="Comm뼬_E&amp;ONW2" xfId="2276"/>
    <cellStyle name="Copied" xfId="2277"/>
    <cellStyle name="Curren?_x0012_퐀_x0017_?" xfId="2278"/>
    <cellStyle name="Currency" xfId="2279"/>
    <cellStyle name="Currency [0]" xfId="2280"/>
    <cellStyle name="Currency [00]" xfId="2281"/>
    <cellStyle name="currency-$_표지 " xfId="2282"/>
    <cellStyle name="Currency_ SG&amp;A Bridge " xfId="2283"/>
    <cellStyle name="Currency0" xfId="2284"/>
    <cellStyle name="Currency1" xfId="2285"/>
    <cellStyle name="Date" xfId="2286"/>
    <cellStyle name="Date Short" xfId="2287"/>
    <cellStyle name="Date_04 대구매천지구(1회)" xfId="2288"/>
    <cellStyle name="DD" xfId="2289"/>
    <cellStyle name="DELTA" xfId="2290"/>
    <cellStyle name="Dezimal [0]_Ausdruck RUND (D)" xfId="2291"/>
    <cellStyle name="Dezimal_Ausdruck RUND (D)" xfId="2292"/>
    <cellStyle name="Dollar (zero dec)" xfId="2293"/>
    <cellStyle name="E­æo±ae￡" xfId="2294"/>
    <cellStyle name="E­æo±ae￡0" xfId="2295"/>
    <cellStyle name="Enter Currency (0)" xfId="2296"/>
    <cellStyle name="Enter Currency (2)" xfId="2297"/>
    <cellStyle name="Enter Units (0)" xfId="2298"/>
    <cellStyle name="Enter Units (1)" xfId="2299"/>
    <cellStyle name="Enter Units (2)" xfId="2300"/>
    <cellStyle name="Entered" xfId="2301"/>
    <cellStyle name="Euro" xfId="2302"/>
    <cellStyle name="F2" xfId="2303"/>
    <cellStyle name="F3" xfId="2304"/>
    <cellStyle name="F4" xfId="2305"/>
    <cellStyle name="F5" xfId="2306"/>
    <cellStyle name="F6" xfId="2307"/>
    <cellStyle name="F7" xfId="2308"/>
    <cellStyle name="F8" xfId="2309"/>
    <cellStyle name="Fixed" xfId="2310"/>
    <cellStyle name="ǦǦ_x0003_" xfId="2311"/>
    <cellStyle name="Grey" xfId="2312"/>
    <cellStyle name="HEADER" xfId="2313"/>
    <cellStyle name="Header1" xfId="2314"/>
    <cellStyle name="Header2" xfId="2315"/>
    <cellStyle name="Heading 1" xfId="2316"/>
    <cellStyle name="Heading 2" xfId="2317"/>
    <cellStyle name="Heading1" xfId="2318"/>
    <cellStyle name="Heading2" xfId="2319"/>
    <cellStyle name="Helv8_PFD4.XLS" xfId="2320"/>
    <cellStyle name="HIGHLIGHT" xfId="2321"/>
    <cellStyle name="Hyperlink_NEGS" xfId="2322"/>
    <cellStyle name="Input [yellow]" xfId="2323"/>
    <cellStyle name="_x0001__x0002_ĵĵ_x0007__x0009_ĵĵ_x000d__x000d_ƨƬ_x0001__x0002_ƨƬ_x0007__x000d_ǒǓ_x0009__x000d_ǜǜ_x000d__x000d_ǪǪ_x0007__x0007__x0005__x0005__x0010__x0001_ဠ" xfId="2324"/>
    <cellStyle name="Link Currency (0)" xfId="2325"/>
    <cellStyle name="Link Currency (2)" xfId="2326"/>
    <cellStyle name="Link Units (0)" xfId="2327"/>
    <cellStyle name="Link Units (1)" xfId="2328"/>
    <cellStyle name="Link Units (2)" xfId="2329"/>
    <cellStyle name="Midtitle" xfId="2330"/>
    <cellStyle name="Milliers [0]_Arabian Spec" xfId="2331"/>
    <cellStyle name="Milliers_Arabian Spec" xfId="2332"/>
    <cellStyle name="Model" xfId="2333"/>
    <cellStyle name="Mon?aire [0]_Arabian Spec" xfId="2334"/>
    <cellStyle name="Mon?aire_Arabian Spec" xfId="2335"/>
    <cellStyle name="no dec" xfId="2336"/>
    <cellStyle name="Normal - Style1" xfId="2337"/>
    <cellStyle name="Normal - Style2" xfId="2338"/>
    <cellStyle name="Normal - Style3" xfId="2339"/>
    <cellStyle name="Normal - Style4" xfId="2340"/>
    <cellStyle name="Normal - Style5" xfId="2341"/>
    <cellStyle name="Normal - Style6" xfId="2342"/>
    <cellStyle name="Normal - Style7" xfId="2343"/>
    <cellStyle name="Normal - Style8" xfId="2344"/>
    <cellStyle name="Normal - 유형1" xfId="2345"/>
    <cellStyle name="Normal_ SG&amp;A Bridge " xfId="2346"/>
    <cellStyle name="Œ…?æ맖?e [0.00]_laroux" xfId="2347"/>
    <cellStyle name="Œ…?æ맖?e_laroux" xfId="2348"/>
    <cellStyle name="oft Excel]_x000d__x000a_Comment=The open=/f lines load custom functions into the Paste Function list._x000d__x000a_Maximized=3_x000d__x000a_AutoFormat=" xfId="2349"/>
    <cellStyle name="Percent" xfId="2350"/>
    <cellStyle name="Percent [0]" xfId="2351"/>
    <cellStyle name="Percent [00]" xfId="2352"/>
    <cellStyle name="Percent [2]" xfId="2353"/>
    <cellStyle name="Percent_#6 Temps &amp; Contractors" xfId="2354"/>
    <cellStyle name="PrePop Currency (0)" xfId="2355"/>
    <cellStyle name="PrePop Currency (2)" xfId="2356"/>
    <cellStyle name="PrePop Units (0)" xfId="2357"/>
    <cellStyle name="PrePop Units (1)" xfId="2358"/>
    <cellStyle name="PrePop Units (2)" xfId="2359"/>
    <cellStyle name="PRICE2" xfId="2360"/>
    <cellStyle name="RevList" xfId="2361"/>
    <cellStyle name="roux_laroux" xfId="2362"/>
    <cellStyle name="_x0001__x0002_ƨƬ_x0007__x000d_ǒǓ_x0009__x000d_ǜǜ_x000d__x000d_ǪǪ_x0007__x0007__x0005__x0005__x0010__x0001_ဠ" xfId="2363"/>
    <cellStyle name="STANDARD" xfId="2364"/>
    <cellStyle name="STD" xfId="2365"/>
    <cellStyle name="Sub" xfId="2366"/>
    <cellStyle name="subhead" xfId="2367"/>
    <cellStyle name="Subtotal" xfId="2368"/>
    <cellStyle name="testtitle" xfId="2369"/>
    <cellStyle name="Text Indent A" xfId="2370"/>
    <cellStyle name="Text Indent B" xfId="2371"/>
    <cellStyle name="Text Indent C" xfId="2372"/>
    <cellStyle name="Title" xfId="2373"/>
    <cellStyle name="title [1]" xfId="2374"/>
    <cellStyle name="title [2]" xfId="2375"/>
    <cellStyle name="Title2" xfId="2376"/>
    <cellStyle name="ton(1)" xfId="2377"/>
    <cellStyle name="Total" xfId="2378"/>
    <cellStyle name="UM" xfId="2379"/>
    <cellStyle name="Unprot" xfId="2380"/>
    <cellStyle name="Unprot$" xfId="2381"/>
    <cellStyle name="Unprotect" xfId="2382"/>
    <cellStyle name="W?rung [0]_Ausdruck RUND (D)" xfId="2383"/>
    <cellStyle name="W?rung_Ausdruck RUND (D)" xfId="2384"/>
    <cellStyle name="μU¿¡ ¿A´A CIAIÆU¸μAⓒ" xfId="2385"/>
    <cellStyle name="ハイパーリンク" xfId="2386"/>
    <cellStyle name="ଃਁȋ⤂Ā飰ˠ" xfId="2387"/>
    <cellStyle name="_x0010__x0001_ဠ" xfId="2388"/>
    <cellStyle name="감춤" xfId="2389"/>
    <cellStyle name="고정소숫점" xfId="2390"/>
    <cellStyle name="고정출력1" xfId="2391"/>
    <cellStyle name="고정출력2" xfId="2392"/>
    <cellStyle name="공사원가계산서(조경)" xfId="2393"/>
    <cellStyle name="咬訌裝?INCOM1" xfId="2394"/>
    <cellStyle name="咬訌裝?INCOM10" xfId="2395"/>
    <cellStyle name="咬訌裝?INCOM2" xfId="2396"/>
    <cellStyle name="咬訌裝?INCOM3" xfId="2397"/>
    <cellStyle name="咬訌裝?INCOM4" xfId="2398"/>
    <cellStyle name="咬訌裝?INCOM5" xfId="2399"/>
    <cellStyle name="咬訌裝?INCOM6" xfId="2400"/>
    <cellStyle name="咬訌裝?INCOM7" xfId="2401"/>
    <cellStyle name="咬訌裝?INCOM8" xfId="2402"/>
    <cellStyle name="咬訌裝?INCOM9" xfId="2403"/>
    <cellStyle name="咬訌裝?PRIB11" xfId="2404"/>
    <cellStyle name="국종합건설" xfId="2405"/>
    <cellStyle name="금액" xfId="2406"/>
    <cellStyle name="금액(\/㎡)" xfId="2407"/>
    <cellStyle name="금액(\/㎥)" xfId="2408"/>
    <cellStyle name="금액(\/ton)" xfId="2409"/>
    <cellStyle name="금액_070122마산창원하수처리장_(전기)" xfId="2410"/>
    <cellStyle name="김해전기" xfId="2411"/>
    <cellStyle name="날짜" xfId="2412"/>
    <cellStyle name="내역" xfId="2413"/>
    <cellStyle name="내역서" xfId="2414"/>
    <cellStyle name="내역수량(0)" xfId="2415"/>
    <cellStyle name="내역수량(1)" xfId="2416"/>
    <cellStyle name="내역수량(2)" xfId="2417"/>
    <cellStyle name="내역수량(3)" xfId="2418"/>
    <cellStyle name="단가" xfId="2419"/>
    <cellStyle name="단위" xfId="2420"/>
    <cellStyle name="단위(원)" xfId="2421"/>
    <cellStyle name="달러" xfId="2422"/>
    <cellStyle name="뒤에 오는 하이퍼링크" xfId="2423"/>
    <cellStyle name="똿뗦먛귟 [0.00]_laroux" xfId="2424"/>
    <cellStyle name="똿뗦먛귟_laroux" xfId="2425"/>
    <cellStyle name="면적" xfId="2426"/>
    <cellStyle name="면적(0)" xfId="2427"/>
    <cellStyle name="면적(1)" xfId="2428"/>
    <cellStyle name="면적(2)" xfId="2429"/>
    <cellStyle name="면적(a)" xfId="2430"/>
    <cellStyle name="면적_동원인원" xfId="2431"/>
    <cellStyle name="무게(㎏)" xfId="2432"/>
    <cellStyle name="무게1(ton)" xfId="2433"/>
    <cellStyle name="무게3(ton)" xfId="2434"/>
    <cellStyle name="믅됞 [0.00]_laroux" xfId="2435"/>
    <cellStyle name="믅됞_laroux" xfId="2436"/>
    <cellStyle name="미터" xfId="2437"/>
    <cellStyle name="배분" xfId="2438"/>
    <cellStyle name="백" xfId="2439"/>
    <cellStyle name="백분율 [0]" xfId="2440"/>
    <cellStyle name="백분율 [2]" xfId="2441"/>
    <cellStyle name="백분율 2" xfId="2442"/>
    <cellStyle name="백분율［△1］" xfId="2443"/>
    <cellStyle name="백분율［△2］" xfId="2444"/>
    <cellStyle name="벭?_Q1 PRODUCT ACTUAL_4월 (2)" xfId="2445"/>
    <cellStyle name="병합 후 가운데 맞춤" xfId="2446"/>
    <cellStyle name="병합 후 가운데 정열" xfId="2447"/>
    <cellStyle name="본문" xfId="2448"/>
    <cellStyle name="분수" xfId="2449"/>
    <cellStyle name="뷭?_?긚??_1" xfId="2450"/>
    <cellStyle name="빨강" xfId="2451"/>
    <cellStyle name="선택영역의 가운데로" xfId="2452"/>
    <cellStyle name="설계서" xfId="2453"/>
    <cellStyle name="설계서-내용" xfId="2454"/>
    <cellStyle name="설계서-내용-소수점" xfId="2455"/>
    <cellStyle name="설계서-내용-우" xfId="2456"/>
    <cellStyle name="설계서-내용-좌" xfId="2457"/>
    <cellStyle name="설계서-소제목" xfId="2458"/>
    <cellStyle name="설계서-타이틀" xfId="2459"/>
    <cellStyle name="설계서-항목" xfId="2460"/>
    <cellStyle name="소수" xfId="2461"/>
    <cellStyle name="소수0" xfId="2462"/>
    <cellStyle name="소수1" xfId="2463"/>
    <cellStyle name="소수2" xfId="2464"/>
    <cellStyle name="소수3" xfId="2465"/>
    <cellStyle name="소수4" xfId="2466"/>
    <cellStyle name="소수점" xfId="2467"/>
    <cellStyle name="수량" xfId="2468"/>
    <cellStyle name="수량(Ea)" xfId="2469"/>
    <cellStyle name="수량산출" xfId="2470"/>
    <cellStyle name="숨김" xfId="2471"/>
    <cellStyle name="숫자(R)" xfId="2472"/>
    <cellStyle name="쉼표 [0]" xfId="2473" builtinId="6"/>
    <cellStyle name="쉼표 [0] 10" xfId="2474"/>
    <cellStyle name="쉼표 [0] 19" xfId="2475"/>
    <cellStyle name="쉼표 [0] 2" xfId="2476"/>
    <cellStyle name="쉼표 [0] 2 2" xfId="2477"/>
    <cellStyle name="쉼표 [0] 2 2 2" xfId="2478"/>
    <cellStyle name="쉼표 [0] 3 2" xfId="2479"/>
    <cellStyle name="스타일 1" xfId="2480"/>
    <cellStyle name="스타일 10" xfId="2481"/>
    <cellStyle name="스타일 100" xfId="2482"/>
    <cellStyle name="스타일 101" xfId="2483"/>
    <cellStyle name="스타일 102" xfId="2484"/>
    <cellStyle name="스타일 103" xfId="2485"/>
    <cellStyle name="스타일 104" xfId="2486"/>
    <cellStyle name="스타일 105" xfId="2487"/>
    <cellStyle name="스타일 106" xfId="2488"/>
    <cellStyle name="스타일 107" xfId="2489"/>
    <cellStyle name="스타일 108" xfId="2490"/>
    <cellStyle name="스타일 109" xfId="2491"/>
    <cellStyle name="스타일 11" xfId="2492"/>
    <cellStyle name="스타일 110" xfId="2493"/>
    <cellStyle name="스타일 111" xfId="2494"/>
    <cellStyle name="스타일 112" xfId="2495"/>
    <cellStyle name="스타일 113" xfId="2496"/>
    <cellStyle name="스타일 114" xfId="2497"/>
    <cellStyle name="스타일 115" xfId="2498"/>
    <cellStyle name="스타일 116" xfId="2499"/>
    <cellStyle name="스타일 117" xfId="2500"/>
    <cellStyle name="스타일 118" xfId="2501"/>
    <cellStyle name="스타일 119" xfId="2502"/>
    <cellStyle name="스타일 12" xfId="2503"/>
    <cellStyle name="스타일 120" xfId="2504"/>
    <cellStyle name="스타일 121" xfId="2505"/>
    <cellStyle name="스타일 122" xfId="2506"/>
    <cellStyle name="스타일 123" xfId="2507"/>
    <cellStyle name="스타일 124" xfId="2508"/>
    <cellStyle name="스타일 125" xfId="2509"/>
    <cellStyle name="스타일 126" xfId="2510"/>
    <cellStyle name="스타일 127" xfId="2511"/>
    <cellStyle name="스타일 128" xfId="2512"/>
    <cellStyle name="스타일 129" xfId="2513"/>
    <cellStyle name="스타일 13" xfId="2514"/>
    <cellStyle name="스타일 130" xfId="2515"/>
    <cellStyle name="스타일 131" xfId="2516"/>
    <cellStyle name="스타일 132" xfId="2517"/>
    <cellStyle name="스타일 133" xfId="2518"/>
    <cellStyle name="스타일 134" xfId="2519"/>
    <cellStyle name="스타일 135" xfId="2520"/>
    <cellStyle name="스타일 136" xfId="2521"/>
    <cellStyle name="스타일 137" xfId="2522"/>
    <cellStyle name="스타일 138" xfId="2523"/>
    <cellStyle name="스타일 139" xfId="2524"/>
    <cellStyle name="스타일 14" xfId="2525"/>
    <cellStyle name="스타일 140" xfId="2526"/>
    <cellStyle name="스타일 141" xfId="2527"/>
    <cellStyle name="스타일 142" xfId="2528"/>
    <cellStyle name="스타일 143" xfId="2529"/>
    <cellStyle name="스타일 144" xfId="2530"/>
    <cellStyle name="스타일 145" xfId="2531"/>
    <cellStyle name="스타일 146" xfId="2532"/>
    <cellStyle name="스타일 147" xfId="2533"/>
    <cellStyle name="스타일 148" xfId="2534"/>
    <cellStyle name="스타일 149" xfId="2535"/>
    <cellStyle name="스타일 15" xfId="2536"/>
    <cellStyle name="스타일 150" xfId="2537"/>
    <cellStyle name="스타일 151" xfId="2538"/>
    <cellStyle name="스타일 152" xfId="2539"/>
    <cellStyle name="스타일 153" xfId="2540"/>
    <cellStyle name="스타일 154" xfId="2541"/>
    <cellStyle name="스타일 155" xfId="2542"/>
    <cellStyle name="스타일 156" xfId="2543"/>
    <cellStyle name="스타일 157" xfId="2544"/>
    <cellStyle name="스타일 158" xfId="2545"/>
    <cellStyle name="스타일 159" xfId="2546"/>
    <cellStyle name="스타일 16" xfId="2547"/>
    <cellStyle name="스타일 160" xfId="2548"/>
    <cellStyle name="스타일 161" xfId="2549"/>
    <cellStyle name="스타일 162" xfId="2550"/>
    <cellStyle name="스타일 163" xfId="2551"/>
    <cellStyle name="스타일 164" xfId="2552"/>
    <cellStyle name="스타일 165" xfId="2553"/>
    <cellStyle name="스타일 166" xfId="2554"/>
    <cellStyle name="스타일 167" xfId="2555"/>
    <cellStyle name="스타일 168" xfId="2556"/>
    <cellStyle name="스타일 169" xfId="2557"/>
    <cellStyle name="스타일 17" xfId="2558"/>
    <cellStyle name="스타일 170" xfId="2559"/>
    <cellStyle name="스타일 171" xfId="2560"/>
    <cellStyle name="스타일 172" xfId="2561"/>
    <cellStyle name="스타일 173" xfId="2562"/>
    <cellStyle name="스타일 174" xfId="2563"/>
    <cellStyle name="스타일 175" xfId="2564"/>
    <cellStyle name="스타일 176" xfId="2565"/>
    <cellStyle name="스타일 177" xfId="2566"/>
    <cellStyle name="스타일 178" xfId="2567"/>
    <cellStyle name="스타일 179" xfId="2568"/>
    <cellStyle name="스타일 18" xfId="2569"/>
    <cellStyle name="스타일 180" xfId="2570"/>
    <cellStyle name="스타일 181" xfId="2571"/>
    <cellStyle name="스타일 182" xfId="2572"/>
    <cellStyle name="스타일 183" xfId="2573"/>
    <cellStyle name="스타일 184" xfId="2574"/>
    <cellStyle name="스타일 185" xfId="2575"/>
    <cellStyle name="스타일 186" xfId="2576"/>
    <cellStyle name="스타일 187" xfId="2577"/>
    <cellStyle name="스타일 188" xfId="2578"/>
    <cellStyle name="스타일 189" xfId="2579"/>
    <cellStyle name="스타일 19" xfId="2580"/>
    <cellStyle name="스타일 190" xfId="2581"/>
    <cellStyle name="스타일 191" xfId="2582"/>
    <cellStyle name="스타일 192" xfId="2583"/>
    <cellStyle name="스타일 193" xfId="2584"/>
    <cellStyle name="스타일 194" xfId="2585"/>
    <cellStyle name="스타일 195" xfId="2586"/>
    <cellStyle name="스타일 196" xfId="2587"/>
    <cellStyle name="스타일 197" xfId="2588"/>
    <cellStyle name="스타일 198" xfId="2589"/>
    <cellStyle name="스타일 199" xfId="2590"/>
    <cellStyle name="스타일 2" xfId="2591"/>
    <cellStyle name="스타일 20" xfId="2592"/>
    <cellStyle name="스타일 200" xfId="2593"/>
    <cellStyle name="스타일 201" xfId="2594"/>
    <cellStyle name="스타일 202" xfId="2595"/>
    <cellStyle name="스타일 203" xfId="2596"/>
    <cellStyle name="스타일 204" xfId="2597"/>
    <cellStyle name="스타일 205" xfId="2598"/>
    <cellStyle name="스타일 206" xfId="2599"/>
    <cellStyle name="스타일 207" xfId="2600"/>
    <cellStyle name="스타일 208" xfId="2601"/>
    <cellStyle name="스타일 209" xfId="2602"/>
    <cellStyle name="스타일 21" xfId="2603"/>
    <cellStyle name="스타일 210" xfId="2604"/>
    <cellStyle name="스타일 211" xfId="2605"/>
    <cellStyle name="스타일 212" xfId="2606"/>
    <cellStyle name="스타일 213" xfId="2607"/>
    <cellStyle name="스타일 214" xfId="2608"/>
    <cellStyle name="스타일 215" xfId="2609"/>
    <cellStyle name="스타일 216" xfId="2610"/>
    <cellStyle name="스타일 217" xfId="2611"/>
    <cellStyle name="스타일 218" xfId="2612"/>
    <cellStyle name="스타일 219" xfId="2613"/>
    <cellStyle name="스타일 22" xfId="2614"/>
    <cellStyle name="스타일 220" xfId="2615"/>
    <cellStyle name="스타일 221" xfId="2616"/>
    <cellStyle name="스타일 222" xfId="2617"/>
    <cellStyle name="스타일 223" xfId="2618"/>
    <cellStyle name="스타일 224" xfId="2619"/>
    <cellStyle name="스타일 225" xfId="2620"/>
    <cellStyle name="스타일 226" xfId="2621"/>
    <cellStyle name="스타일 227" xfId="2622"/>
    <cellStyle name="스타일 228" xfId="2623"/>
    <cellStyle name="스타일 229" xfId="2624"/>
    <cellStyle name="스타일 23" xfId="2625"/>
    <cellStyle name="스타일 230" xfId="2626"/>
    <cellStyle name="스타일 231" xfId="2627"/>
    <cellStyle name="스타일 232" xfId="2628"/>
    <cellStyle name="스타일 233" xfId="2629"/>
    <cellStyle name="스타일 234" xfId="2630"/>
    <cellStyle name="스타일 235" xfId="2631"/>
    <cellStyle name="스타일 236" xfId="2632"/>
    <cellStyle name="스타일 237" xfId="2633"/>
    <cellStyle name="스타일 238" xfId="2634"/>
    <cellStyle name="스타일 239" xfId="2635"/>
    <cellStyle name="스타일 24" xfId="2636"/>
    <cellStyle name="스타일 240" xfId="2637"/>
    <cellStyle name="스타일 241" xfId="2638"/>
    <cellStyle name="스타일 242" xfId="2639"/>
    <cellStyle name="스타일 243" xfId="2640"/>
    <cellStyle name="스타일 244" xfId="2641"/>
    <cellStyle name="스타일 245" xfId="2642"/>
    <cellStyle name="스타일 246" xfId="2643"/>
    <cellStyle name="스타일 247" xfId="2644"/>
    <cellStyle name="스타일 248" xfId="2645"/>
    <cellStyle name="스타일 249" xfId="2646"/>
    <cellStyle name="스타일 25" xfId="2647"/>
    <cellStyle name="스타일 250" xfId="2648"/>
    <cellStyle name="스타일 251" xfId="2649"/>
    <cellStyle name="스타일 252" xfId="2650"/>
    <cellStyle name="스타일 253" xfId="2651"/>
    <cellStyle name="스타일 254" xfId="2652"/>
    <cellStyle name="스타일 255" xfId="2653"/>
    <cellStyle name="스타일 256" xfId="2654"/>
    <cellStyle name="스타일 257" xfId="2655"/>
    <cellStyle name="스타일 258" xfId="2656"/>
    <cellStyle name="스타일 259" xfId="2657"/>
    <cellStyle name="스타일 26" xfId="2658"/>
    <cellStyle name="스타일 260" xfId="2659"/>
    <cellStyle name="스타일 261" xfId="2660"/>
    <cellStyle name="스타일 262" xfId="2661"/>
    <cellStyle name="스타일 263" xfId="2662"/>
    <cellStyle name="스타일 264" xfId="2663"/>
    <cellStyle name="스타일 265" xfId="2664"/>
    <cellStyle name="스타일 266" xfId="2665"/>
    <cellStyle name="스타일 267" xfId="2666"/>
    <cellStyle name="스타일 268" xfId="2667"/>
    <cellStyle name="스타일 269" xfId="2668"/>
    <cellStyle name="스타일 27" xfId="2669"/>
    <cellStyle name="스타일 270" xfId="2670"/>
    <cellStyle name="스타일 271" xfId="2671"/>
    <cellStyle name="스타일 272" xfId="2672"/>
    <cellStyle name="스타일 273" xfId="2673"/>
    <cellStyle name="스타일 274" xfId="2674"/>
    <cellStyle name="스타일 275" xfId="2675"/>
    <cellStyle name="스타일 276" xfId="2676"/>
    <cellStyle name="스타일 277" xfId="2677"/>
    <cellStyle name="스타일 278" xfId="2678"/>
    <cellStyle name="스타일 279" xfId="2679"/>
    <cellStyle name="스타일 28" xfId="2680"/>
    <cellStyle name="스타일 280" xfId="2681"/>
    <cellStyle name="스타일 281" xfId="2682"/>
    <cellStyle name="스타일 282" xfId="2683"/>
    <cellStyle name="스타일 283" xfId="2684"/>
    <cellStyle name="스타일 284" xfId="2685"/>
    <cellStyle name="스타일 285" xfId="2686"/>
    <cellStyle name="스타일 286" xfId="2687"/>
    <cellStyle name="스타일 287" xfId="2688"/>
    <cellStyle name="스타일 288" xfId="2689"/>
    <cellStyle name="스타일 289" xfId="2690"/>
    <cellStyle name="스타일 29" xfId="2691"/>
    <cellStyle name="스타일 290" xfId="2692"/>
    <cellStyle name="스타일 291" xfId="2693"/>
    <cellStyle name="스타일 292" xfId="2694"/>
    <cellStyle name="스타일 293" xfId="2695"/>
    <cellStyle name="스타일 294" xfId="2696"/>
    <cellStyle name="스타일 295" xfId="2697"/>
    <cellStyle name="스타일 296" xfId="2698"/>
    <cellStyle name="스타일 297" xfId="2699"/>
    <cellStyle name="스타일 298" xfId="2700"/>
    <cellStyle name="스타일 299" xfId="2701"/>
    <cellStyle name="스타일 3" xfId="2702"/>
    <cellStyle name="스타일 30" xfId="2703"/>
    <cellStyle name="스타일 300" xfId="2704"/>
    <cellStyle name="스타일 301" xfId="2705"/>
    <cellStyle name="스타일 302" xfId="2706"/>
    <cellStyle name="스타일 303" xfId="2707"/>
    <cellStyle name="스타일 304" xfId="2708"/>
    <cellStyle name="스타일 305" xfId="2709"/>
    <cellStyle name="스타일 306" xfId="2710"/>
    <cellStyle name="스타일 307" xfId="2711"/>
    <cellStyle name="스타일 308" xfId="2712"/>
    <cellStyle name="스타일 309" xfId="2713"/>
    <cellStyle name="스타일 31" xfId="2714"/>
    <cellStyle name="스타일 310" xfId="2715"/>
    <cellStyle name="스타일 311" xfId="2716"/>
    <cellStyle name="스타일 312" xfId="2717"/>
    <cellStyle name="스타일 313" xfId="2718"/>
    <cellStyle name="스타일 314" xfId="2719"/>
    <cellStyle name="스타일 315" xfId="2720"/>
    <cellStyle name="스타일 316" xfId="2721"/>
    <cellStyle name="스타일 317" xfId="2722"/>
    <cellStyle name="스타일 318" xfId="2723"/>
    <cellStyle name="스타일 319" xfId="2724"/>
    <cellStyle name="스타일 32" xfId="2725"/>
    <cellStyle name="스타일 320" xfId="2726"/>
    <cellStyle name="스타일 321" xfId="2727"/>
    <cellStyle name="스타일 322" xfId="2728"/>
    <cellStyle name="스타일 323" xfId="2729"/>
    <cellStyle name="스타일 324" xfId="2730"/>
    <cellStyle name="스타일 325" xfId="2731"/>
    <cellStyle name="스타일 326" xfId="2732"/>
    <cellStyle name="스타일 327" xfId="2733"/>
    <cellStyle name="스타일 328" xfId="2734"/>
    <cellStyle name="스타일 329" xfId="2735"/>
    <cellStyle name="스타일 33" xfId="2736"/>
    <cellStyle name="스타일 330" xfId="2737"/>
    <cellStyle name="스타일 331" xfId="2738"/>
    <cellStyle name="스타일 332" xfId="2739"/>
    <cellStyle name="스타일 333" xfId="2740"/>
    <cellStyle name="스타일 334" xfId="2741"/>
    <cellStyle name="스타일 335" xfId="2742"/>
    <cellStyle name="스타일 336" xfId="2743"/>
    <cellStyle name="스타일 337" xfId="2744"/>
    <cellStyle name="스타일 338" xfId="2745"/>
    <cellStyle name="스타일 339" xfId="2746"/>
    <cellStyle name="스타일 34" xfId="2747"/>
    <cellStyle name="스타일 340" xfId="2748"/>
    <cellStyle name="스타일 341" xfId="2749"/>
    <cellStyle name="스타일 342" xfId="2750"/>
    <cellStyle name="스타일 343" xfId="2751"/>
    <cellStyle name="스타일 344" xfId="2752"/>
    <cellStyle name="스타일 345" xfId="2753"/>
    <cellStyle name="스타일 346" xfId="2754"/>
    <cellStyle name="스타일 347" xfId="2755"/>
    <cellStyle name="스타일 348" xfId="2756"/>
    <cellStyle name="스타일 349" xfId="2757"/>
    <cellStyle name="스타일 35" xfId="2758"/>
    <cellStyle name="스타일 350" xfId="2759"/>
    <cellStyle name="스타일 351" xfId="2760"/>
    <cellStyle name="스타일 352" xfId="2761"/>
    <cellStyle name="스타일 353" xfId="2762"/>
    <cellStyle name="스타일 354" xfId="2763"/>
    <cellStyle name="스타일 355" xfId="2764"/>
    <cellStyle name="스타일 356" xfId="2765"/>
    <cellStyle name="스타일 357" xfId="2766"/>
    <cellStyle name="스타일 358" xfId="2767"/>
    <cellStyle name="스타일 359" xfId="2768"/>
    <cellStyle name="스타일 36" xfId="2769"/>
    <cellStyle name="스타일 360" xfId="2770"/>
    <cellStyle name="스타일 361" xfId="2771"/>
    <cellStyle name="스타일 362" xfId="2772"/>
    <cellStyle name="스타일 363" xfId="2773"/>
    <cellStyle name="스타일 364" xfId="2774"/>
    <cellStyle name="스타일 365" xfId="2775"/>
    <cellStyle name="스타일 366" xfId="2776"/>
    <cellStyle name="스타일 367" xfId="2777"/>
    <cellStyle name="스타일 368" xfId="2778"/>
    <cellStyle name="스타일 369" xfId="2779"/>
    <cellStyle name="스타일 37" xfId="2780"/>
    <cellStyle name="스타일 370" xfId="2781"/>
    <cellStyle name="스타일 371" xfId="2782"/>
    <cellStyle name="스타일 372" xfId="2783"/>
    <cellStyle name="스타일 373" xfId="2784"/>
    <cellStyle name="스타일 374" xfId="2785"/>
    <cellStyle name="스타일 375" xfId="2786"/>
    <cellStyle name="스타일 376" xfId="2787"/>
    <cellStyle name="스타일 377" xfId="2788"/>
    <cellStyle name="스타일 378" xfId="2789"/>
    <cellStyle name="스타일 379" xfId="2790"/>
    <cellStyle name="스타일 38" xfId="2791"/>
    <cellStyle name="스타일 380" xfId="2792"/>
    <cellStyle name="스타일 381" xfId="2793"/>
    <cellStyle name="스타일 382" xfId="2794"/>
    <cellStyle name="스타일 383" xfId="2795"/>
    <cellStyle name="스타일 384" xfId="2796"/>
    <cellStyle name="스타일 385" xfId="2797"/>
    <cellStyle name="스타일 386" xfId="2798"/>
    <cellStyle name="스타일 387" xfId="2799"/>
    <cellStyle name="스타일 388" xfId="2800"/>
    <cellStyle name="스타일 389" xfId="2801"/>
    <cellStyle name="스타일 39" xfId="2802"/>
    <cellStyle name="스타일 390" xfId="2803"/>
    <cellStyle name="스타일 391" xfId="2804"/>
    <cellStyle name="스타일 392" xfId="2805"/>
    <cellStyle name="스타일 393" xfId="2806"/>
    <cellStyle name="스타일 394" xfId="2807"/>
    <cellStyle name="스타일 395" xfId="2808"/>
    <cellStyle name="스타일 396" xfId="2809"/>
    <cellStyle name="스타일 397" xfId="2810"/>
    <cellStyle name="스타일 398" xfId="2811"/>
    <cellStyle name="스타일 399" xfId="2812"/>
    <cellStyle name="스타일 4" xfId="2813"/>
    <cellStyle name="스타일 40" xfId="2814"/>
    <cellStyle name="스타일 400" xfId="2815"/>
    <cellStyle name="스타일 401" xfId="2816"/>
    <cellStyle name="스타일 402" xfId="2817"/>
    <cellStyle name="스타일 403" xfId="2818"/>
    <cellStyle name="스타일 404" xfId="2819"/>
    <cellStyle name="스타일 405" xfId="2820"/>
    <cellStyle name="스타일 406" xfId="2821"/>
    <cellStyle name="스타일 407" xfId="2822"/>
    <cellStyle name="스타일 408" xfId="2823"/>
    <cellStyle name="스타일 409" xfId="2824"/>
    <cellStyle name="스타일 41" xfId="2825"/>
    <cellStyle name="스타일 410" xfId="2826"/>
    <cellStyle name="스타일 411" xfId="2827"/>
    <cellStyle name="스타일 412" xfId="2828"/>
    <cellStyle name="스타일 413" xfId="2829"/>
    <cellStyle name="스타일 414" xfId="2830"/>
    <cellStyle name="스타일 415" xfId="2831"/>
    <cellStyle name="스타일 416" xfId="2832"/>
    <cellStyle name="스타일 417" xfId="2833"/>
    <cellStyle name="스타일 418" xfId="2834"/>
    <cellStyle name="스타일 419" xfId="2835"/>
    <cellStyle name="스타일 42" xfId="2836"/>
    <cellStyle name="스타일 420" xfId="2837"/>
    <cellStyle name="스타일 421" xfId="2838"/>
    <cellStyle name="스타일 422" xfId="2839"/>
    <cellStyle name="스타일 423" xfId="2840"/>
    <cellStyle name="스타일 424" xfId="2841"/>
    <cellStyle name="스타일 425" xfId="2842"/>
    <cellStyle name="스타일 426" xfId="2843"/>
    <cellStyle name="스타일 427" xfId="2844"/>
    <cellStyle name="스타일 428" xfId="2845"/>
    <cellStyle name="스타일 429" xfId="2846"/>
    <cellStyle name="스타일 43" xfId="2847"/>
    <cellStyle name="스타일 430" xfId="2848"/>
    <cellStyle name="스타일 431" xfId="2849"/>
    <cellStyle name="스타일 432" xfId="2850"/>
    <cellStyle name="스타일 433" xfId="2851"/>
    <cellStyle name="스타일 434" xfId="2852"/>
    <cellStyle name="스타일 435" xfId="2853"/>
    <cellStyle name="스타일 436" xfId="2854"/>
    <cellStyle name="스타일 437" xfId="2855"/>
    <cellStyle name="스타일 438" xfId="2856"/>
    <cellStyle name="스타일 439" xfId="2857"/>
    <cellStyle name="스타일 44" xfId="2858"/>
    <cellStyle name="스타일 440" xfId="2859"/>
    <cellStyle name="스타일 441" xfId="2860"/>
    <cellStyle name="스타일 442" xfId="2861"/>
    <cellStyle name="스타일 443" xfId="2862"/>
    <cellStyle name="스타일 444" xfId="2863"/>
    <cellStyle name="스타일 445" xfId="2864"/>
    <cellStyle name="스타일 446" xfId="2865"/>
    <cellStyle name="스타일 447" xfId="2866"/>
    <cellStyle name="스타일 448" xfId="2867"/>
    <cellStyle name="스타일 449" xfId="2868"/>
    <cellStyle name="스타일 45" xfId="2869"/>
    <cellStyle name="스타일 450" xfId="2870"/>
    <cellStyle name="스타일 451" xfId="2871"/>
    <cellStyle name="스타일 452" xfId="2872"/>
    <cellStyle name="스타일 453" xfId="2873"/>
    <cellStyle name="스타일 454" xfId="2874"/>
    <cellStyle name="스타일 455" xfId="2875"/>
    <cellStyle name="스타일 456" xfId="2876"/>
    <cellStyle name="스타일 457" xfId="2877"/>
    <cellStyle name="스타일 458" xfId="2878"/>
    <cellStyle name="스타일 459" xfId="2879"/>
    <cellStyle name="스타일 46" xfId="2880"/>
    <cellStyle name="스타일 460" xfId="2881"/>
    <cellStyle name="스타일 461" xfId="2882"/>
    <cellStyle name="스타일 462" xfId="2883"/>
    <cellStyle name="스타일 463" xfId="2884"/>
    <cellStyle name="스타일 464" xfId="2885"/>
    <cellStyle name="스타일 465" xfId="2886"/>
    <cellStyle name="스타일 466" xfId="2887"/>
    <cellStyle name="스타일 467" xfId="2888"/>
    <cellStyle name="스타일 468" xfId="2889"/>
    <cellStyle name="스타일 469" xfId="2890"/>
    <cellStyle name="스타일 47" xfId="2891"/>
    <cellStyle name="스타일 470" xfId="2892"/>
    <cellStyle name="스타일 471" xfId="2893"/>
    <cellStyle name="스타일 472" xfId="2894"/>
    <cellStyle name="스타일 473" xfId="2895"/>
    <cellStyle name="스타일 474" xfId="2896"/>
    <cellStyle name="스타일 475" xfId="2897"/>
    <cellStyle name="스타일 476" xfId="2898"/>
    <cellStyle name="스타일 477" xfId="2899"/>
    <cellStyle name="스타일 478" xfId="2900"/>
    <cellStyle name="스타일 479" xfId="2901"/>
    <cellStyle name="스타일 48" xfId="2902"/>
    <cellStyle name="스타일 480" xfId="2903"/>
    <cellStyle name="스타일 481" xfId="2904"/>
    <cellStyle name="스타일 482" xfId="2905"/>
    <cellStyle name="스타일 483" xfId="2906"/>
    <cellStyle name="스타일 484" xfId="2907"/>
    <cellStyle name="스타일 49" xfId="2908"/>
    <cellStyle name="스타일 5" xfId="2909"/>
    <cellStyle name="스타일 50" xfId="2910"/>
    <cellStyle name="스타일 51" xfId="2911"/>
    <cellStyle name="스타일 52" xfId="2912"/>
    <cellStyle name="스타일 53" xfId="2913"/>
    <cellStyle name="스타일 54" xfId="2914"/>
    <cellStyle name="스타일 55" xfId="2915"/>
    <cellStyle name="스타일 56" xfId="2916"/>
    <cellStyle name="스타일 57" xfId="2917"/>
    <cellStyle name="스타일 58" xfId="2918"/>
    <cellStyle name="스타일 59" xfId="2919"/>
    <cellStyle name="스타일 6" xfId="2920"/>
    <cellStyle name="스타일 60" xfId="2921"/>
    <cellStyle name="스타일 61" xfId="2922"/>
    <cellStyle name="스타일 62" xfId="2923"/>
    <cellStyle name="스타일 63" xfId="2924"/>
    <cellStyle name="스타일 64" xfId="2925"/>
    <cellStyle name="스타일 65" xfId="2926"/>
    <cellStyle name="스타일 66" xfId="2927"/>
    <cellStyle name="스타일 67" xfId="2928"/>
    <cellStyle name="스타일 68" xfId="2929"/>
    <cellStyle name="스타일 69" xfId="2930"/>
    <cellStyle name="스타일 7" xfId="2931"/>
    <cellStyle name="스타일 70" xfId="2932"/>
    <cellStyle name="스타일 71" xfId="2933"/>
    <cellStyle name="스타일 72" xfId="2934"/>
    <cellStyle name="스타일 73" xfId="2935"/>
    <cellStyle name="스타일 74" xfId="2936"/>
    <cellStyle name="스타일 75" xfId="2937"/>
    <cellStyle name="스타일 76" xfId="2938"/>
    <cellStyle name="스타일 77" xfId="2939"/>
    <cellStyle name="스타일 78" xfId="2940"/>
    <cellStyle name="스타일 79" xfId="2941"/>
    <cellStyle name="스타일 8" xfId="2942"/>
    <cellStyle name="스타일 80" xfId="2943"/>
    <cellStyle name="스타일 81" xfId="2944"/>
    <cellStyle name="스타일 82" xfId="2945"/>
    <cellStyle name="스타일 83" xfId="2946"/>
    <cellStyle name="스타일 84" xfId="2947"/>
    <cellStyle name="스타일 85" xfId="2948"/>
    <cellStyle name="스타일 86" xfId="2949"/>
    <cellStyle name="스타일 87" xfId="2950"/>
    <cellStyle name="스타일 88" xfId="2951"/>
    <cellStyle name="스타일 89" xfId="2952"/>
    <cellStyle name="스타일 9" xfId="2953"/>
    <cellStyle name="스타일 90" xfId="2954"/>
    <cellStyle name="스타일 91" xfId="2955"/>
    <cellStyle name="스타일 92" xfId="2956"/>
    <cellStyle name="스타일 93" xfId="2957"/>
    <cellStyle name="스타일 94" xfId="2958"/>
    <cellStyle name="스타일 95" xfId="2959"/>
    <cellStyle name="스타일 96" xfId="2960"/>
    <cellStyle name="스타일 97" xfId="2961"/>
    <cellStyle name="스타일 98" xfId="2962"/>
    <cellStyle name="스타일 99" xfId="2963"/>
    <cellStyle name="안건회계법인" xfId="2964"/>
    <cellStyle name="연장" xfId="2965"/>
    <cellStyle name="연장(1)" xfId="2966"/>
    <cellStyle name="연장(2)" xfId="2967"/>
    <cellStyle name="연장(㎞)" xfId="2968"/>
    <cellStyle name="영호" xfId="2969"/>
    <cellStyle name="원" xfId="2970"/>
    <cellStyle name="원_경상중학교교육환경개선 정보통신공사" xfId="2971"/>
    <cellStyle name="원_상원고등학교 교사동 교육환경개선 전기공사" xfId="2972"/>
    <cellStyle name="원_죽전중환경개선 전기공사" xfId="2973"/>
    <cellStyle name="원_학산초 전기 설계내역서" xfId="2974"/>
    <cellStyle name="유1" xfId="2975"/>
    <cellStyle name="유영" xfId="2976"/>
    <cellStyle name="인원" xfId="2977"/>
    <cellStyle name="인원1" xfId="2978"/>
    <cellStyle name="일위대가" xfId="2979"/>
    <cellStyle name="일정_K200창정비 (2)" xfId="2980"/>
    <cellStyle name="자리수" xfId="2981"/>
    <cellStyle name="자리수0" xfId="2982"/>
    <cellStyle name="작업량" xfId="2983"/>
    <cellStyle name="제목[1 줄]" xfId="2984"/>
    <cellStyle name="제목[2줄 아래]" xfId="2985"/>
    <cellStyle name="제목[2줄 위]" xfId="2986"/>
    <cellStyle name="제목1" xfId="2987"/>
    <cellStyle name="지정되지 않음" xfId="2988"/>
    <cellStyle name="집계" xfId="2989"/>
    <cellStyle name="체적(0)" xfId="2990"/>
    <cellStyle name="체적(1)" xfId="2991"/>
    <cellStyle name="체적(2)" xfId="2992"/>
    <cellStyle name="측점" xfId="2993"/>
    <cellStyle name="코드" xfId="2994"/>
    <cellStyle name="콤" xfId="2995"/>
    <cellStyle name="콤마" xfId="2996"/>
    <cellStyle name="콤마 " xfId="2997"/>
    <cellStyle name="콤마 [" xfId="2998"/>
    <cellStyle name="콤마 [#]" xfId="2999"/>
    <cellStyle name="콤마 []" xfId="3000"/>
    <cellStyle name="콤마 [0]" xfId="3001"/>
    <cellStyle name="콤마 [1]" xfId="3002"/>
    <cellStyle name="콤마 [2]" xfId="3003"/>
    <cellStyle name="콤마 [3]" xfId="3004"/>
    <cellStyle name="콤마 [금액]" xfId="3005"/>
    <cellStyle name="콤마 [소수]" xfId="3006"/>
    <cellStyle name="콤마 [수량]" xfId="3007"/>
    <cellStyle name="콤마(0)" xfId="3008"/>
    <cellStyle name="콤마(1)" xfId="3009"/>
    <cellStyle name="콤마(2)" xfId="3010"/>
    <cellStyle name="콤마(20)" xfId="3011"/>
    <cellStyle name="콤마(3)" xfId="3012"/>
    <cellStyle name="콤마[ ]" xfId="3013"/>
    <cellStyle name="콤마[*]" xfId="3014"/>
    <cellStyle name="콤마[.]" xfId="3015"/>
    <cellStyle name="콤마[0]" xfId="3016"/>
    <cellStyle name="콤마_  종  합  " xfId="3017"/>
    <cellStyle name="콤막 [0]_수출실적 _양식98" xfId="3018"/>
    <cellStyle name="톤" xfId="3019"/>
    <cellStyle name="통" xfId="3020"/>
    <cellStyle name="통화 [" xfId="3021"/>
    <cellStyle name="퍼센트" xfId="3022"/>
    <cellStyle name="표" xfId="3023"/>
    <cellStyle name="表示済みのハイパーリンク" xfId="3024"/>
    <cellStyle name="표준" xfId="0" builtinId="0" customBuiltin="1"/>
    <cellStyle name="표준 10" xfId="3025"/>
    <cellStyle name="표준 11" xfId="3026"/>
    <cellStyle name="표준 12" xfId="3027"/>
    <cellStyle name="표준 2" xfId="3028"/>
    <cellStyle name="표준 3" xfId="3029"/>
    <cellStyle name="표준 4" xfId="3030"/>
    <cellStyle name="표준 5" xfId="3031"/>
    <cellStyle name="표준 6" xfId="3032"/>
    <cellStyle name="표준 7" xfId="3033"/>
    <cellStyle name="표준 8" xfId="3034"/>
    <cellStyle name="표준 9" xfId="3035"/>
    <cellStyle name="標準_Akia(F）-8" xfId="3036"/>
    <cellStyle name="표준1" xfId="3037"/>
    <cellStyle name="표준2" xfId="3038"/>
    <cellStyle name="합계" xfId="3039"/>
    <cellStyle name="합산" xfId="3040"/>
    <cellStyle name="해동양식" xfId="3041"/>
    <cellStyle name="화폐기호" xfId="3042"/>
    <cellStyle name="화폐기호0" xfId="3043"/>
    <cellStyle name="ㅣ" xfId="30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20;&#53468;&#54984;\f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89;&#49437;\My%20Documents\&#44204;&#51201;\&#49688;&#49353;&#54868;&#51204;\&#49688;&#49353;&#5486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20;&#53468;&#54984;\f\Documents%20and%20Settings\user\My%20Documents\&#51204;&#44592;&#49884;&#49444;&#51088;&#47308;\1.&#51204;&#44592;&#51088;&#47308;\2.&#44277;&#49324;&#51088;&#47308;\2007&#45380;&#46020;\2007%20&#44277;&#49324;\2007.04%20&#49884;&#51648;&#44256;%20&#51613;&#52629;%20&#51204;&#44592;\&#49884;&#51648;&#44256;&#46321;-&#51613;&#52629;&#45236;&#50669;(&#52572;&#51333;)\&#49884;&#51648;&#44256;&#44368;&#49324;&#51613;&#52629;&#53685;&#49888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중기일위대가"/>
      <sheetName val="일위대가"/>
      <sheetName val="에너지요금"/>
      <sheetName val="방송(체육관)"/>
      <sheetName val="일반교실"/>
      <sheetName val="금액내역서"/>
      <sheetName val="구역화물"/>
      <sheetName val="G.R300경비"/>
      <sheetName val="예정(3)"/>
      <sheetName val="덕전리"/>
      <sheetName val="조명시설"/>
      <sheetName val="APT"/>
      <sheetName val="우,오수"/>
      <sheetName val="sw1"/>
      <sheetName val="단위수량"/>
      <sheetName val="DDD"/>
      <sheetName val="배수공"/>
      <sheetName val="토사(PE)"/>
      <sheetName val="골막이(야매)"/>
      <sheetName val="Sheet1"/>
      <sheetName val="TOTAL_BOQ"/>
      <sheetName val="전선관"/>
      <sheetName val="맨홀토공산출"/>
      <sheetName val="용소리교"/>
      <sheetName val="조건표"/>
      <sheetName val="말뚝지지력산정"/>
      <sheetName val="교각(P1)수량"/>
      <sheetName val="연결임시"/>
      <sheetName val="토공(우물통,기타) "/>
      <sheetName val="설계내역서"/>
      <sheetName val="DATE"/>
      <sheetName val="물가시세"/>
      <sheetName val="실행철강하도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천방교접속"/>
      <sheetName val="C-직노1"/>
      <sheetName val="포장수량"/>
      <sheetName val="노무비계"/>
      <sheetName val="wall"/>
      <sheetName val="2000년 공정표"/>
      <sheetName val="내역서"/>
      <sheetName val="가도공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암거"/>
      <sheetName val="집수정"/>
      <sheetName val="본체"/>
      <sheetName val="교각1"/>
      <sheetName val="기계경비"/>
      <sheetName val="품셈TABLE"/>
      <sheetName val="산출근거"/>
      <sheetName val="#REF"/>
      <sheetName val="인건비 "/>
      <sheetName val="수량집계"/>
      <sheetName val="Total"/>
      <sheetName val="EP0618"/>
      <sheetName val="설비"/>
      <sheetName val="적용단가"/>
      <sheetName val="우수공"/>
      <sheetName val="단면검토"/>
      <sheetName val="설계조건"/>
      <sheetName val="터파기및재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신우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대포2교접속"/>
      <sheetName val="기초목"/>
      <sheetName val="일반문틀 설치"/>
      <sheetName val="샌딩 에폭시 도장"/>
      <sheetName val="스텐문틀설치"/>
      <sheetName val="사통"/>
      <sheetName val="2001계약현황"/>
      <sheetName val="입찰안"/>
      <sheetName val="약품설비"/>
      <sheetName val="시중노임단가"/>
      <sheetName val="동해title"/>
      <sheetName val="일위대가목차"/>
      <sheetName val="자재비"/>
      <sheetName val="자재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밸브설치"/>
      <sheetName val="날개벽수량표"/>
      <sheetName val="예산대비"/>
      <sheetName val="내역서1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  <sheetName val="gyun"/>
      <sheetName val="수색화전"/>
      <sheetName val="DATA"/>
      <sheetName val="데이타"/>
      <sheetName val="입찰"/>
      <sheetName val="현경"/>
      <sheetName val="전기일위대가"/>
      <sheetName val="설계명세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직재"/>
      <sheetName val="증감대비"/>
      <sheetName val="노무비"/>
      <sheetName val="일위"/>
      <sheetName val="제-노임"/>
      <sheetName val="설직재-1"/>
      <sheetName val="제직재"/>
      <sheetName val="노임단가표"/>
      <sheetName val="총괄 CCTV수량"/>
      <sheetName val="일위대가(VDS)"/>
      <sheetName val="약품설비"/>
      <sheetName val="N賃率_職"/>
      <sheetName val="직노"/>
      <sheetName val="기초자료입력"/>
      <sheetName val="Sheet3"/>
      <sheetName val="work-form"/>
      <sheetName val="경산"/>
      <sheetName val="Sheet1"/>
      <sheetName val="6. 직접경비"/>
      <sheetName val="단위일위"/>
      <sheetName val="노임"/>
      <sheetName val="2공구산출내역"/>
      <sheetName val="예가표"/>
      <sheetName val="5.설치내역"/>
      <sheetName val="b_balju_cho"/>
      <sheetName val="노임단가"/>
      <sheetName val="을"/>
      <sheetName val="내역서"/>
      <sheetName val="제경집계"/>
      <sheetName val="mcc일위대가"/>
      <sheetName val="내역"/>
      <sheetName val="단"/>
      <sheetName val="수량산출"/>
      <sheetName val="#REF"/>
      <sheetName val="공조기"/>
      <sheetName val="DATA"/>
      <sheetName val="데이타"/>
      <sheetName val="EQ-R1"/>
      <sheetName val="일위대가(가설)"/>
      <sheetName val="工완성공사율"/>
      <sheetName val="Total"/>
      <sheetName val="시행후면적"/>
      <sheetName val="수지예산"/>
      <sheetName val="약품공급2"/>
      <sheetName val="유동표"/>
      <sheetName val="인건비 "/>
      <sheetName val="20관리비율"/>
      <sheetName val="단가산출2"/>
      <sheetName val="단가 및 재료비"/>
      <sheetName val="단가산출1"/>
      <sheetName val="일위대가"/>
      <sheetName val="Price List"/>
      <sheetName val="자재단가"/>
      <sheetName val="소요자재명세서"/>
      <sheetName val="노무비명세서"/>
      <sheetName val="일위대가목록"/>
      <sheetName val="일위대가(4층원격)"/>
      <sheetName val="원가 (2)"/>
      <sheetName val="토사(PE)"/>
      <sheetName val="7단가"/>
      <sheetName val="재집"/>
      <sheetName val="예정(3)"/>
      <sheetName val="동원(3)"/>
      <sheetName val="산출기초(기계터파기)3열"/>
      <sheetName val="전송망집계"/>
      <sheetName val="철거수량(전송)"/>
      <sheetName val="금액내역서"/>
      <sheetName val="EP0618"/>
      <sheetName val="품셈표"/>
      <sheetName val="2.4 자재단가비교표"/>
      <sheetName val="을지"/>
      <sheetName val="공사내역"/>
      <sheetName val="코드표"/>
      <sheetName val="중기사용료"/>
      <sheetName val="EQ"/>
      <sheetName val="여수토공사비"/>
      <sheetName val="Sheet13"/>
      <sheetName val="Sheet14"/>
      <sheetName val="발전기"/>
      <sheetName val="합천내역"/>
      <sheetName val="납부서"/>
      <sheetName val="단가조사"/>
      <sheetName val="9811"/>
      <sheetName val="요율"/>
      <sheetName val="수목표준대가"/>
      <sheetName val="남양구조시험동"/>
      <sheetName val="G.R300경비"/>
      <sheetName val="신우"/>
      <sheetName val="공사가격내역서"/>
      <sheetName val="cost9801"/>
      <sheetName val="청천내"/>
      <sheetName val="갑지"/>
      <sheetName val="집계표"/>
      <sheetName val="HP1AMLIST"/>
      <sheetName val="CABLE"/>
      <sheetName val="인건비"/>
      <sheetName val="정SW_원_"/>
      <sheetName val="수량 산출서"/>
      <sheetName val="기기리스트"/>
      <sheetName val="확정실적"/>
      <sheetName val="NAI"/>
      <sheetName val="품"/>
      <sheetName val="총괄_CCTV수량"/>
      <sheetName val="6__직접경비"/>
      <sheetName val="터파기및재료"/>
      <sheetName val="건축내역"/>
      <sheetName val="9GNG운반"/>
      <sheetName val="결과조달"/>
      <sheetName val="예산대비"/>
      <sheetName val="CT "/>
      <sheetName val="정SW(원)"/>
      <sheetName val="C-노임단가"/>
      <sheetName val="A4-結果 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소방"/>
      <sheetName val="1.1서버도입"/>
      <sheetName val="ELECTRIC"/>
      <sheetName val="공종별 공사비변동"/>
      <sheetName val="설계명세서"/>
      <sheetName val="단가대비표"/>
      <sheetName val="YOEMAGUM"/>
      <sheetName val="File_관급"/>
      <sheetName val="공정집계"/>
      <sheetName val="일위대가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RAHMEN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말뚝물량"/>
      <sheetName val="을"/>
      <sheetName val="일위(설)"/>
      <sheetName val="인건비"/>
      <sheetName val="#REF"/>
      <sheetName val="수량산출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단위중기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6PILE  (돌출)"/>
      <sheetName val="ABUT수량-A1"/>
      <sheetName val="교량전기"/>
      <sheetName val="토적1"/>
      <sheetName val="예가표"/>
      <sheetName val="노임단가"/>
      <sheetName val="토공(완충)"/>
      <sheetName val="날개벽"/>
      <sheetName val="대로근거"/>
      <sheetName val="중로근거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TB-내역서"/>
      <sheetName val="교각1"/>
      <sheetName val="포장공"/>
      <sheetName val="토공"/>
      <sheetName val="기계"/>
      <sheetName val="UNIT"/>
      <sheetName val="MOTOR"/>
      <sheetName val="일위목록"/>
      <sheetName val="공통가설"/>
      <sheetName val="산출근거"/>
      <sheetName val="대대터널 설계서"/>
      <sheetName val="WORK"/>
      <sheetName val="F4-F7"/>
      <sheetName val="일위대가표"/>
      <sheetName val="직접기초설계"/>
      <sheetName val="모델링"/>
      <sheetName val="CTEMCOST"/>
      <sheetName val="재1"/>
      <sheetName val="2002상반기노임기준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골조시행"/>
      <sheetName val="공틀공사"/>
      <sheetName val="공통(20-91)"/>
      <sheetName val="깨기"/>
      <sheetName val="첨부1"/>
      <sheetName val="1련박스"/>
      <sheetName val="도"/>
      <sheetName val="BREAKDOWN(철거설치)"/>
      <sheetName val="퇴비산출근거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소업1교"/>
      <sheetName val="CODE"/>
      <sheetName val="기성내역서표지"/>
      <sheetName val="전기"/>
      <sheetName val="6호기"/>
      <sheetName val="유출부"/>
      <sheetName val="안정계산"/>
      <sheetName val="COVER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45,46"/>
      <sheetName val="wall"/>
      <sheetName val="날개벽수량표"/>
      <sheetName val="영업소실적"/>
      <sheetName val="eq_data"/>
      <sheetName val="공내역"/>
      <sheetName val="INPUT"/>
      <sheetName val="건축(충일분)"/>
      <sheetName val="가시설단위수량"/>
      <sheetName val="신규일위대가"/>
      <sheetName val="계약내력"/>
      <sheetName val="갑지1"/>
      <sheetName val="FB25JN"/>
      <sheetName val="갑지(추정)"/>
      <sheetName val="건축내역"/>
      <sheetName val="가로등기초"/>
      <sheetName val="자재단가비교표"/>
      <sheetName val="보온자재단가표"/>
      <sheetName val="조경"/>
      <sheetName val="Front"/>
      <sheetName val="DESCRIPTION"/>
      <sheetName val="공사개요설명서"/>
      <sheetName val="예산M5A"/>
      <sheetName val="VENDOR LIST"/>
      <sheetName val="공통비"/>
      <sheetName val="Piping(Methanol)"/>
      <sheetName val="견적가 검토"/>
      <sheetName val="FUND"/>
      <sheetName val="공문"/>
      <sheetName val="부재예실"/>
      <sheetName val="SUMMARY(S)"/>
      <sheetName val="건축공사"/>
      <sheetName val="차수"/>
      <sheetName val="정렬"/>
      <sheetName val="현금"/>
      <sheetName val="woo(mac)"/>
      <sheetName val="combi(wall)"/>
      <sheetName val="수량산출서 갑지"/>
      <sheetName val="OD"/>
      <sheetName val="A-4"/>
      <sheetName val="2000년1차"/>
      <sheetName val="토목"/>
      <sheetName val="6-2차"/>
      <sheetName val="한강운반비"/>
      <sheetName val="5사남"/>
      <sheetName val="J"/>
      <sheetName val="진행 DATA (2)"/>
      <sheetName val="MAT_N048"/>
      <sheetName val="1-1"/>
      <sheetName val="전체도급"/>
      <sheetName val="AP1"/>
      <sheetName val="96수출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맨홀수량산출"/>
      <sheetName val="가감수량"/>
      <sheetName val="소운반"/>
      <sheetName val="설비원가"/>
      <sheetName val="직노"/>
      <sheetName val="전신환매도율"/>
      <sheetName val="바닥판"/>
      <sheetName val="입력DATA"/>
      <sheetName val="변경내역대비표(2)"/>
      <sheetName val="갑지"/>
      <sheetName val="1. 설계조건 2.단면가정 3. 하중계산"/>
      <sheetName val="DATA 입력란"/>
      <sheetName val="공종별 집계"/>
      <sheetName val="crude.SLAB RE-bar"/>
      <sheetName val="건축"/>
      <sheetName val="관리비"/>
      <sheetName val="내역서 "/>
      <sheetName val="입력"/>
      <sheetName val="대전21토목내역서"/>
      <sheetName val="숙소"/>
      <sheetName val="마산월령동골조물량변경"/>
      <sheetName val="간접경상비"/>
      <sheetName val="근고 블록 유형별 수량"/>
      <sheetName val="당진생산팀"/>
      <sheetName val="대차대조표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8.PILE  (돌출)"/>
      <sheetName val="입력값"/>
      <sheetName val="간선계산"/>
      <sheetName val="원형1호맨홀토공수량"/>
      <sheetName val="바.한일양산"/>
      <sheetName val="기본입력표"/>
      <sheetName val="투찰금액"/>
      <sheetName val="UR2-Calculation"/>
      <sheetName val="변화치수"/>
      <sheetName val="J直材4"/>
      <sheetName val="Discount Group"/>
      <sheetName val="Macro(전선)"/>
      <sheetName val="Sheet1 (2)"/>
      <sheetName val="삼성전기"/>
      <sheetName val="흄관기초"/>
      <sheetName val="견적3"/>
      <sheetName val="설계내역서"/>
      <sheetName val="dtxl"/>
      <sheetName val="개요"/>
      <sheetName val="산출내역서집계표"/>
      <sheetName val="방송(체육관)"/>
      <sheetName val="당진1,2호기전선관설치및접지4차공사내역서-을지"/>
      <sheetName val="Sheet5"/>
      <sheetName val="기본"/>
      <sheetName val="통합"/>
      <sheetName val="물가자료"/>
      <sheetName val="Material Specification"/>
      <sheetName val="MCC제원"/>
      <sheetName val="c_balju"/>
      <sheetName val="내역(전체)"/>
      <sheetName val="간접재료비산출표-27-30"/>
      <sheetName val="3본사"/>
      <sheetName val="상가지급현황"/>
      <sheetName val="유림골조"/>
      <sheetName val="4)유동표"/>
      <sheetName val="총괄표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노임"/>
      <sheetName val="Ext. Stone-P"/>
      <sheetName val="수목데이타 "/>
      <sheetName val="하중계산"/>
      <sheetName val="CAT_5"/>
      <sheetName val="TEST1"/>
      <sheetName val="123"/>
      <sheetName val="건축집계표"/>
      <sheetName val="품종코드"/>
      <sheetName val="기초자료"/>
      <sheetName val="견적집계표"/>
      <sheetName val="손익(10월)"/>
      <sheetName val="항목"/>
      <sheetName val="투자양식"/>
      <sheetName val="96까지"/>
      <sheetName val="97년"/>
      <sheetName val="98이후"/>
      <sheetName val="매크로"/>
      <sheetName val="중기사용료"/>
      <sheetName val="예산서"/>
      <sheetName val="CON포장수량"/>
      <sheetName val="ACUNIT"/>
      <sheetName val="CONUNIT"/>
      <sheetName val="외주가공"/>
      <sheetName val="재료집계"/>
      <sheetName val="3차준공"/>
      <sheetName val="98수문일위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수목표준대가"/>
      <sheetName val="정읍농소"/>
      <sheetName val="지주목시비량산출서"/>
      <sheetName val="물량표"/>
      <sheetName val="케이블및전선관규격표"/>
      <sheetName val="전기공사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일위대가(계측기설치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1월"/>
      <sheetName val="VXXXXXXX"/>
      <sheetName val="#3E1_GCR"/>
      <sheetName val="6공구(당초)"/>
      <sheetName val="건축공사 집계표"/>
      <sheetName val="골조"/>
      <sheetName val="좌측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주식"/>
      <sheetName val="Galaxy 소비자가격표"/>
      <sheetName val="000000"/>
      <sheetName val="노무단가"/>
      <sheetName val="Ⅴ-2.공종별내역"/>
      <sheetName val="기본DATA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신원가"/>
      <sheetName val="통신집계"/>
      <sheetName val="통신내역"/>
      <sheetName val="단가대비표(07.4) "/>
      <sheetName val="자재량 산출집계서"/>
      <sheetName val="자재량 산출서"/>
      <sheetName val="공량 산출서"/>
      <sheetName val="본관동"/>
      <sheetName val="후관동"/>
      <sheetName val="전체"/>
      <sheetName val="206 무장,정비 장비용량 산출"/>
      <sheetName val="방송(체육관)"/>
      <sheetName val="중기일위대가"/>
    </sheetNames>
    <sheetDataSet>
      <sheetData sheetId="0">
        <row r="1">
          <cell r="A1" t="str">
            <v>원  가  계  산  서</v>
          </cell>
        </row>
        <row r="2">
          <cell r="A2" t="str">
            <v>공사명 : 시지고등학교 교사증축 정보통신공사</v>
          </cell>
        </row>
        <row r="4">
          <cell r="A4" t="str">
            <v>구              분</v>
          </cell>
        </row>
        <row r="5">
          <cell r="A5" t="str">
            <v xml:space="preserve"> 1.  총      원       가</v>
          </cell>
        </row>
        <row r="6">
          <cell r="A6" t="str">
            <v xml:space="preserve">   가. 재  료  비</v>
          </cell>
        </row>
        <row r="7">
          <cell r="A7" t="str">
            <v xml:space="preserve">      1) 직접재료비</v>
          </cell>
        </row>
        <row r="8">
          <cell r="A8" t="str">
            <v xml:space="preserve">      2) 부산물공제</v>
          </cell>
        </row>
        <row r="9">
          <cell r="A9" t="str">
            <v xml:space="preserve">   나. 노  무  비</v>
          </cell>
        </row>
        <row r="10">
          <cell r="A10" t="str">
            <v xml:space="preserve">      1) 직접노무비</v>
          </cell>
        </row>
        <row r="11">
          <cell r="A11" t="str">
            <v xml:space="preserve">      2) 간접노무비</v>
          </cell>
        </row>
        <row r="12">
          <cell r="A12" t="str">
            <v xml:space="preserve">   다. 경    비</v>
          </cell>
        </row>
        <row r="13">
          <cell r="A13" t="str">
            <v xml:space="preserve">      1) 경비</v>
          </cell>
        </row>
        <row r="14">
          <cell r="A14" t="str">
            <v xml:space="preserve">      2) 산재보험료</v>
          </cell>
        </row>
        <row r="15">
          <cell r="A15" t="str">
            <v xml:space="preserve">      3) 안전관리비</v>
          </cell>
        </row>
        <row r="16">
          <cell r="A16" t="str">
            <v xml:space="preserve">      4) 고용보험료</v>
          </cell>
        </row>
        <row r="17">
          <cell r="A17" t="str">
            <v xml:space="preserve">      5) 기타경비</v>
          </cell>
        </row>
        <row r="18">
          <cell r="A18" t="str">
            <v xml:space="preserve">      6) 건강보험료</v>
          </cell>
        </row>
        <row r="19">
          <cell r="A19" t="str">
            <v xml:space="preserve">      7) 연금보험료</v>
          </cell>
        </row>
        <row r="20">
          <cell r="A20" t="str">
            <v xml:space="preserve"> 2.  일  반  관  리  비 </v>
          </cell>
        </row>
        <row r="21">
          <cell r="A21" t="str">
            <v xml:space="preserve"> 3.  이              윤</v>
          </cell>
        </row>
        <row r="22">
          <cell r="A22" t="str">
            <v xml:space="preserve"> 4.  소              계</v>
          </cell>
        </row>
        <row r="23">
          <cell r="A23" t="str">
            <v xml:space="preserve"> 5.  부  가  가  치  세</v>
          </cell>
        </row>
        <row r="24">
          <cell r="A24" t="str">
            <v xml:space="preserve"> 6.  합              계 </v>
          </cell>
        </row>
        <row r="25">
          <cell r="A25" t="str">
            <v xml:space="preserve"> 7.  관급자재대</v>
          </cell>
        </row>
        <row r="26">
          <cell r="A26" t="str">
            <v xml:space="preserve"> 8.  총      합      계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41"/>
  <sheetViews>
    <sheetView showZeros="0" view="pageBreakPreview" zoomScaleNormal="100" zoomScaleSheetLayoutView="100" workbookViewId="0">
      <selection activeCell="E38" sqref="E38"/>
    </sheetView>
  </sheetViews>
  <sheetFormatPr defaultColWidth="7.109375" defaultRowHeight="13.5"/>
  <cols>
    <col min="1" max="1" width="6.109375" style="31" customWidth="1"/>
    <col min="2" max="2" width="6.88671875" style="32" customWidth="1"/>
    <col min="3" max="3" width="30.21875" style="31" customWidth="1"/>
    <col min="4" max="6" width="15.77734375" style="31" customWidth="1"/>
    <col min="7" max="7" width="6.21875" style="33" customWidth="1"/>
    <col min="8" max="8" width="25.21875" style="31" customWidth="1"/>
    <col min="9" max="9" width="21.5546875" style="31" customWidth="1"/>
    <col min="10" max="10" width="11.77734375" style="31" customWidth="1"/>
    <col min="11" max="11" width="11.44140625" style="31" bestFit="1" customWidth="1"/>
    <col min="12" max="16384" width="7.109375" style="31"/>
  </cols>
  <sheetData>
    <row r="1" spans="1:11" s="5" customFormat="1" ht="27.6" customHeight="1">
      <c r="A1" s="139" t="s">
        <v>0</v>
      </c>
      <c r="B1" s="139"/>
      <c r="C1" s="139"/>
      <c r="D1" s="139"/>
      <c r="E1" s="139"/>
      <c r="F1" s="139"/>
      <c r="G1" s="139"/>
      <c r="H1" s="139"/>
      <c r="I1" s="139"/>
    </row>
    <row r="2" spans="1:11" s="5" customFormat="1" ht="22.5" customHeight="1">
      <c r="A2" s="6" t="e">
        <f>#REF!</f>
        <v>#REF!</v>
      </c>
      <c r="B2" s="7"/>
      <c r="C2" s="8"/>
      <c r="D2" s="8"/>
      <c r="G2" s="140" t="e">
        <f>"일금"&amp;NUMBERSTRING(E30,1)&amp;"원정(\"&amp;FIXED(E30,0,0)&amp;")"</f>
        <v>#REF!</v>
      </c>
      <c r="H2" s="140"/>
      <c r="I2" s="140"/>
    </row>
    <row r="3" spans="1:11" s="5" customFormat="1" ht="22.5" customHeight="1">
      <c r="A3" s="133" t="s">
        <v>1</v>
      </c>
      <c r="B3" s="134"/>
      <c r="C3" s="135"/>
      <c r="D3" s="107" t="s">
        <v>137</v>
      </c>
      <c r="E3" s="9" t="s">
        <v>138</v>
      </c>
      <c r="F3" s="9" t="s">
        <v>139</v>
      </c>
      <c r="G3" s="141" t="s">
        <v>2</v>
      </c>
      <c r="H3" s="142"/>
      <c r="I3" s="9" t="s">
        <v>3</v>
      </c>
    </row>
    <row r="4" spans="1:11" s="5" customFormat="1" ht="22.5" customHeight="1">
      <c r="A4" s="143" t="s">
        <v>4</v>
      </c>
      <c r="B4" s="10" t="s">
        <v>5</v>
      </c>
      <c r="C4" s="11" t="s">
        <v>6</v>
      </c>
      <c r="D4" s="12">
        <v>38498838</v>
      </c>
      <c r="E4" s="12" t="e">
        <f>#REF!</f>
        <v>#REF!</v>
      </c>
      <c r="F4" s="12" t="e">
        <f>E4-D4</f>
        <v>#REF!</v>
      </c>
      <c r="G4" s="13"/>
      <c r="H4" s="14"/>
      <c r="I4" s="14"/>
    </row>
    <row r="5" spans="1:11" s="5" customFormat="1" ht="22.5" customHeight="1">
      <c r="A5" s="144"/>
      <c r="B5" s="15" t="s">
        <v>7</v>
      </c>
      <c r="C5" s="11" t="s">
        <v>8</v>
      </c>
      <c r="D5" s="16">
        <v>-1698111</v>
      </c>
      <c r="E5" s="16" t="e">
        <f>#REF!</f>
        <v>#REF!</v>
      </c>
      <c r="F5" s="16" t="e">
        <f t="shared" ref="F5:F30" si="0">E5-D5</f>
        <v>#REF!</v>
      </c>
      <c r="G5" s="13"/>
      <c r="H5" s="14"/>
      <c r="I5" s="14"/>
    </row>
    <row r="6" spans="1:11" s="5" customFormat="1" ht="22.5" customHeight="1">
      <c r="A6" s="144"/>
      <c r="B6" s="17" t="s">
        <v>9</v>
      </c>
      <c r="C6" s="106" t="s">
        <v>10</v>
      </c>
      <c r="D6" s="18">
        <v>36800727</v>
      </c>
      <c r="E6" s="18" t="e">
        <f>SUM(E4:E5)</f>
        <v>#REF!</v>
      </c>
      <c r="F6" s="18" t="e">
        <f t="shared" si="0"/>
        <v>#REF!</v>
      </c>
      <c r="G6" s="13"/>
      <c r="H6" s="14"/>
      <c r="I6" s="19"/>
    </row>
    <row r="7" spans="1:11" s="5" customFormat="1" ht="22.5" customHeight="1">
      <c r="A7" s="144"/>
      <c r="B7" s="10" t="s">
        <v>11</v>
      </c>
      <c r="C7" s="11" t="s">
        <v>12</v>
      </c>
      <c r="D7" s="12">
        <v>73354127</v>
      </c>
      <c r="E7" s="12" t="e">
        <f>#REF!</f>
        <v>#REF!</v>
      </c>
      <c r="F7" s="12" t="e">
        <f t="shared" si="0"/>
        <v>#REF!</v>
      </c>
      <c r="G7" s="13"/>
      <c r="H7" s="14"/>
      <c r="I7" s="14"/>
    </row>
    <row r="8" spans="1:11" s="5" customFormat="1" ht="22.5" customHeight="1">
      <c r="A8" s="144"/>
      <c r="B8" s="15" t="s">
        <v>13</v>
      </c>
      <c r="C8" s="11" t="s">
        <v>14</v>
      </c>
      <c r="D8" s="18">
        <v>9242620</v>
      </c>
      <c r="E8" s="18" t="e">
        <f>INT($E$7*$G$8)</f>
        <v>#REF!</v>
      </c>
      <c r="F8" s="18" t="e">
        <f t="shared" si="0"/>
        <v>#REF!</v>
      </c>
      <c r="G8" s="20">
        <v>0.126</v>
      </c>
      <c r="H8" s="21" t="s">
        <v>15</v>
      </c>
      <c r="I8" s="22"/>
    </row>
    <row r="9" spans="1:11" s="5" customFormat="1" ht="22.5" customHeight="1">
      <c r="A9" s="144"/>
      <c r="B9" s="17" t="s">
        <v>9</v>
      </c>
      <c r="C9" s="108" t="s">
        <v>16</v>
      </c>
      <c r="D9" s="18">
        <v>82596747</v>
      </c>
      <c r="E9" s="18" t="e">
        <f>SUM(E7:E8)</f>
        <v>#REF!</v>
      </c>
      <c r="F9" s="18" t="e">
        <f t="shared" si="0"/>
        <v>#REF!</v>
      </c>
      <c r="G9" s="13"/>
      <c r="H9" s="14"/>
      <c r="I9" s="19"/>
    </row>
    <row r="10" spans="1:11" s="5" customFormat="1" ht="22.5" customHeight="1">
      <c r="A10" s="144"/>
      <c r="B10" s="10"/>
      <c r="C10" s="23" t="s">
        <v>17</v>
      </c>
      <c r="D10" s="12">
        <v>1289296</v>
      </c>
      <c r="E10" s="12" t="e">
        <f>#REF!</f>
        <v>#REF!</v>
      </c>
      <c r="F10" s="12" t="e">
        <f t="shared" si="0"/>
        <v>#REF!</v>
      </c>
      <c r="G10" s="13"/>
      <c r="H10" s="14"/>
      <c r="I10" s="21"/>
    </row>
    <row r="11" spans="1:11" s="5" customFormat="1" ht="22.5" customHeight="1">
      <c r="A11" s="144"/>
      <c r="B11" s="15" t="s">
        <v>18</v>
      </c>
      <c r="C11" s="11" t="s">
        <v>19</v>
      </c>
      <c r="D11" s="18">
        <v>3345168</v>
      </c>
      <c r="E11" s="18" t="e">
        <f>INT($E$9*$G$11)</f>
        <v>#REF!</v>
      </c>
      <c r="F11" s="18" t="e">
        <f t="shared" si="0"/>
        <v>#REF!</v>
      </c>
      <c r="G11" s="13">
        <v>4.0500000000000001E-2</v>
      </c>
      <c r="H11" s="21" t="s">
        <v>20</v>
      </c>
      <c r="I11" s="22"/>
    </row>
    <row r="12" spans="1:11" s="5" customFormat="1" ht="22.5" customHeight="1">
      <c r="A12" s="144"/>
      <c r="B12" s="15"/>
      <c r="C12" s="23" t="s">
        <v>21</v>
      </c>
      <c r="D12" s="18">
        <v>718591</v>
      </c>
      <c r="E12" s="18" t="e">
        <f>INT($E$9*$G$12)</f>
        <v>#REF!</v>
      </c>
      <c r="F12" s="18" t="e">
        <f t="shared" si="0"/>
        <v>#REF!</v>
      </c>
      <c r="G12" s="13">
        <v>8.6999999999999994E-3</v>
      </c>
      <c r="H12" s="21" t="s">
        <v>20</v>
      </c>
      <c r="I12" s="22"/>
    </row>
    <row r="13" spans="1:11" s="5" customFormat="1" ht="22.5" customHeight="1">
      <c r="A13" s="144"/>
      <c r="B13" s="15"/>
      <c r="C13" s="23" t="s">
        <v>22</v>
      </c>
      <c r="D13" s="18">
        <v>1247020</v>
      </c>
      <c r="E13" s="18" t="e">
        <f>INT($E$7*$G$13)</f>
        <v>#REF!</v>
      </c>
      <c r="F13" s="18" t="e">
        <f t="shared" si="0"/>
        <v>#REF!</v>
      </c>
      <c r="G13" s="13">
        <v>1.7000000000000001E-2</v>
      </c>
      <c r="H13" s="21" t="s">
        <v>15</v>
      </c>
      <c r="I13" s="22"/>
    </row>
    <row r="14" spans="1:11" s="5" customFormat="1" ht="22.5" customHeight="1">
      <c r="A14" s="144"/>
      <c r="B14" s="15"/>
      <c r="C14" s="23" t="s">
        <v>23</v>
      </c>
      <c r="D14" s="18">
        <v>92030</v>
      </c>
      <c r="E14" s="18" t="e">
        <f>INT($E$13*$G$14)</f>
        <v>#REF!</v>
      </c>
      <c r="F14" s="18" t="e">
        <f t="shared" si="0"/>
        <v>#REF!</v>
      </c>
      <c r="G14" s="13">
        <v>7.3800000000000004E-2</v>
      </c>
      <c r="H14" s="21" t="s">
        <v>24</v>
      </c>
      <c r="I14" s="22"/>
    </row>
    <row r="15" spans="1:11" s="5" customFormat="1" ht="22.5" customHeight="1">
      <c r="A15" s="144"/>
      <c r="B15" s="15"/>
      <c r="C15" s="23" t="s">
        <v>25</v>
      </c>
      <c r="D15" s="18">
        <v>1826517</v>
      </c>
      <c r="E15" s="18" t="e">
        <f>INT($E$7*G15)</f>
        <v>#REF!</v>
      </c>
      <c r="F15" s="18" t="e">
        <f t="shared" si="0"/>
        <v>#REF!</v>
      </c>
      <c r="G15" s="13">
        <v>2.4899999999999999E-2</v>
      </c>
      <c r="H15" s="21" t="s">
        <v>15</v>
      </c>
      <c r="I15" s="22"/>
    </row>
    <row r="16" spans="1:11" s="5" customFormat="1" ht="22.5" customHeight="1">
      <c r="A16" s="144"/>
      <c r="B16" s="15"/>
      <c r="C16" s="23" t="s">
        <v>101</v>
      </c>
      <c r="D16" s="18">
        <v>3873044</v>
      </c>
      <c r="E16" s="18" t="e">
        <f>INT((((($E$6+$E$7)*$G$16)))*1.2)</f>
        <v>#REF!</v>
      </c>
      <c r="F16" s="18" t="e">
        <f t="shared" si="0"/>
        <v>#REF!</v>
      </c>
      <c r="G16" s="13">
        <v>1.8499999999999999E-2</v>
      </c>
      <c r="H16" s="24" t="s">
        <v>102</v>
      </c>
      <c r="I16" s="25" t="s">
        <v>26</v>
      </c>
      <c r="J16" s="5" t="e">
        <f>INT(((($E$6+$E$7)*$G$16)+5349000)*1.2)</f>
        <v>#REF!</v>
      </c>
      <c r="K16" s="5" t="e">
        <f>INT((($E$6+$E$7+E28)*$G$16))+5349000</f>
        <v>#REF!</v>
      </c>
    </row>
    <row r="17" spans="1:11" s="5" customFormat="1" ht="22.5" customHeight="1">
      <c r="A17" s="144"/>
      <c r="B17" s="15"/>
      <c r="C17" s="23" t="s">
        <v>27</v>
      </c>
      <c r="D17" s="18">
        <v>1687144</v>
      </c>
      <c r="E17" s="18" t="e">
        <f>INT($E$7*G17)</f>
        <v>#REF!</v>
      </c>
      <c r="F17" s="18" t="e">
        <f t="shared" si="0"/>
        <v>#REF!</v>
      </c>
      <c r="G17" s="13">
        <v>2.3E-2</v>
      </c>
      <c r="H17" s="21" t="s">
        <v>15</v>
      </c>
      <c r="I17" s="22"/>
    </row>
    <row r="18" spans="1:11" s="5" customFormat="1" ht="22.5" customHeight="1">
      <c r="A18" s="144"/>
      <c r="B18" s="26" t="s">
        <v>28</v>
      </c>
      <c r="C18" s="23" t="s">
        <v>29</v>
      </c>
      <c r="D18" s="18">
        <v>9432400</v>
      </c>
      <c r="E18" s="18" t="e">
        <f>INT(($E$6+$E$9)*$G$18)</f>
        <v>#REF!</v>
      </c>
      <c r="F18" s="18" t="e">
        <f t="shared" si="0"/>
        <v>#REF!</v>
      </c>
      <c r="G18" s="13">
        <v>7.9000000000000001E-2</v>
      </c>
      <c r="H18" s="27" t="s">
        <v>30</v>
      </c>
      <c r="I18" s="22"/>
    </row>
    <row r="19" spans="1:11" s="5" customFormat="1" ht="22.5" customHeight="1">
      <c r="A19" s="144"/>
      <c r="B19" s="17"/>
      <c r="C19" s="108" t="s">
        <v>31</v>
      </c>
      <c r="D19" s="18">
        <v>23511210</v>
      </c>
      <c r="E19" s="18" t="e">
        <f>SUM(E10:E18)</f>
        <v>#REF!</v>
      </c>
      <c r="F19" s="18" t="e">
        <f t="shared" si="0"/>
        <v>#REF!</v>
      </c>
      <c r="G19" s="13"/>
      <c r="H19" s="14"/>
      <c r="I19" s="22"/>
    </row>
    <row r="20" spans="1:11" s="5" customFormat="1" ht="22.5" customHeight="1">
      <c r="A20" s="145"/>
      <c r="B20" s="133" t="s">
        <v>32</v>
      </c>
      <c r="C20" s="135"/>
      <c r="D20" s="18">
        <v>142908684</v>
      </c>
      <c r="E20" s="18" t="e">
        <f>SUM(E6,E9,E19)</f>
        <v>#REF!</v>
      </c>
      <c r="F20" s="18" t="e">
        <f t="shared" si="0"/>
        <v>#REF!</v>
      </c>
      <c r="G20" s="13"/>
      <c r="H20" s="21" t="s">
        <v>33</v>
      </c>
      <c r="I20" s="22"/>
    </row>
    <row r="21" spans="1:11" s="5" customFormat="1" ht="22.5" customHeight="1">
      <c r="A21" s="133" t="s">
        <v>34</v>
      </c>
      <c r="B21" s="134"/>
      <c r="C21" s="135"/>
      <c r="D21" s="18">
        <v>8574521</v>
      </c>
      <c r="E21" s="18" t="e">
        <f>INT($E$20*$G$21)</f>
        <v>#REF!</v>
      </c>
      <c r="F21" s="18" t="e">
        <f t="shared" si="0"/>
        <v>#REF!</v>
      </c>
      <c r="G21" s="13">
        <v>0.06</v>
      </c>
      <c r="H21" s="21" t="s">
        <v>35</v>
      </c>
      <c r="I21" s="22"/>
    </row>
    <row r="22" spans="1:11" s="5" customFormat="1" ht="22.5" customHeight="1">
      <c r="A22" s="133" t="s">
        <v>36</v>
      </c>
      <c r="B22" s="134"/>
      <c r="C22" s="135"/>
      <c r="D22" s="18">
        <v>17177795</v>
      </c>
      <c r="E22" s="18" t="e">
        <f>INT(($E$9+$E$19+$E$21)*$G$22)-RIGHT($J$22,4)-20000</f>
        <v>#REF!</v>
      </c>
      <c r="F22" s="18" t="e">
        <f t="shared" si="0"/>
        <v>#REF!</v>
      </c>
      <c r="G22" s="13">
        <v>0.15</v>
      </c>
      <c r="H22" s="21" t="s">
        <v>37</v>
      </c>
      <c r="I22" s="22"/>
      <c r="J22" s="8" t="e">
        <f>E20+E21+E23+E24+(INT((E9+E19+E21)*G22))</f>
        <v>#REF!</v>
      </c>
      <c r="K22" s="28" t="e">
        <f>RIGHT(J22,4)</f>
        <v>#REF!</v>
      </c>
    </row>
    <row r="23" spans="1:11" s="5" customFormat="1" ht="22.5" customHeight="1">
      <c r="A23" s="131" t="s">
        <v>43</v>
      </c>
      <c r="B23" s="132"/>
      <c r="C23" s="132"/>
      <c r="D23" s="18">
        <v>81000</v>
      </c>
      <c r="E23" s="18" t="e">
        <f>#REF!</f>
        <v>#REF!</v>
      </c>
      <c r="F23" s="18" t="e">
        <f t="shared" si="0"/>
        <v>#REF!</v>
      </c>
      <c r="G23" s="13"/>
      <c r="H23" s="21"/>
      <c r="I23" s="22"/>
      <c r="J23" s="8"/>
      <c r="K23" s="28"/>
    </row>
    <row r="24" spans="1:11" s="5" customFormat="1" ht="22.5" customHeight="1">
      <c r="A24" s="131" t="s">
        <v>44</v>
      </c>
      <c r="B24" s="132"/>
      <c r="C24" s="132"/>
      <c r="D24" s="18">
        <v>178000</v>
      </c>
      <c r="E24" s="18" t="e">
        <f>#REF!</f>
        <v>#REF!</v>
      </c>
      <c r="F24" s="18" t="e">
        <f t="shared" si="0"/>
        <v>#REF!</v>
      </c>
      <c r="G24" s="13"/>
      <c r="H24" s="21"/>
      <c r="I24" s="22"/>
      <c r="J24" s="8"/>
      <c r="K24" s="28"/>
    </row>
    <row r="25" spans="1:11" s="5" customFormat="1" ht="22.5" customHeight="1">
      <c r="A25" s="136" t="s">
        <v>38</v>
      </c>
      <c r="B25" s="137"/>
      <c r="C25" s="138"/>
      <c r="D25" s="18">
        <v>168920000</v>
      </c>
      <c r="E25" s="18" t="e">
        <f>SUM(E20:E24)</f>
        <v>#REF!</v>
      </c>
      <c r="F25" s="18" t="e">
        <f t="shared" si="0"/>
        <v>#REF!</v>
      </c>
      <c r="G25" s="13"/>
      <c r="H25" s="29"/>
      <c r="I25" s="22"/>
    </row>
    <row r="26" spans="1:11" s="5" customFormat="1" ht="22.5" customHeight="1">
      <c r="A26" s="136" t="s">
        <v>39</v>
      </c>
      <c r="B26" s="137"/>
      <c r="C26" s="138"/>
      <c r="D26" s="18">
        <v>16892000</v>
      </c>
      <c r="E26" s="18" t="e">
        <f>INT((E25)*G26)</f>
        <v>#REF!</v>
      </c>
      <c r="F26" s="18" t="e">
        <f t="shared" si="0"/>
        <v>#REF!</v>
      </c>
      <c r="G26" s="13">
        <v>0.1</v>
      </c>
      <c r="H26" s="21" t="s">
        <v>40</v>
      </c>
      <c r="I26" s="22"/>
    </row>
    <row r="27" spans="1:11" s="5" customFormat="1" ht="22.5" customHeight="1">
      <c r="A27" s="131" t="s">
        <v>41</v>
      </c>
      <c r="B27" s="132"/>
      <c r="C27" s="132"/>
      <c r="D27" s="18">
        <v>185812000</v>
      </c>
      <c r="E27" s="18" t="e">
        <f>SUM(E25:E26)</f>
        <v>#REF!</v>
      </c>
      <c r="F27" s="18" t="e">
        <f t="shared" si="0"/>
        <v>#REF!</v>
      </c>
      <c r="G27" s="30"/>
      <c r="H27" s="14"/>
      <c r="I27" s="22"/>
    </row>
    <row r="28" spans="1:11" s="5" customFormat="1" ht="22.5" customHeight="1">
      <c r="A28" s="131" t="s">
        <v>42</v>
      </c>
      <c r="B28" s="132"/>
      <c r="C28" s="132"/>
      <c r="D28" s="18">
        <v>200051000</v>
      </c>
      <c r="E28" s="18" t="e">
        <f>#REF!</f>
        <v>#REF!</v>
      </c>
      <c r="F28" s="18" t="e">
        <f t="shared" si="0"/>
        <v>#REF!</v>
      </c>
      <c r="G28" s="30"/>
      <c r="H28" s="14"/>
      <c r="I28" s="22"/>
    </row>
    <row r="29" spans="1:11" s="5" customFormat="1" ht="22.5" customHeight="1">
      <c r="A29" s="131" t="s">
        <v>45</v>
      </c>
      <c r="B29" s="132"/>
      <c r="C29" s="132"/>
      <c r="D29" s="18">
        <v>1210000</v>
      </c>
      <c r="E29" s="18" t="e">
        <f>#REF!</f>
        <v>#REF!</v>
      </c>
      <c r="F29" s="18" t="e">
        <f t="shared" si="0"/>
        <v>#REF!</v>
      </c>
      <c r="G29" s="30"/>
      <c r="H29" s="14"/>
      <c r="I29" s="22"/>
    </row>
    <row r="30" spans="1:11" s="5" customFormat="1" ht="22.5" customHeight="1">
      <c r="A30" s="131" t="s">
        <v>46</v>
      </c>
      <c r="B30" s="132"/>
      <c r="C30" s="132"/>
      <c r="D30" s="21">
        <v>387073000</v>
      </c>
      <c r="E30" s="21" t="e">
        <f>SUM(E27:E29)</f>
        <v>#REF!</v>
      </c>
      <c r="F30" s="21" t="e">
        <f t="shared" si="0"/>
        <v>#REF!</v>
      </c>
      <c r="G30" s="21"/>
      <c r="H30" s="21"/>
      <c r="I30" s="21"/>
    </row>
    <row r="32" spans="1:11">
      <c r="E32" s="31">
        <v>380650000</v>
      </c>
    </row>
    <row r="34" spans="3:9">
      <c r="E34" s="31" t="e">
        <f>E32-E30</f>
        <v>#REF!</v>
      </c>
    </row>
    <row r="35" spans="3:9" ht="20.100000000000001" customHeight="1">
      <c r="C35" s="87" t="s">
        <v>92</v>
      </c>
      <c r="D35" s="87" t="s">
        <v>93</v>
      </c>
      <c r="E35" s="87" t="s">
        <v>94</v>
      </c>
      <c r="F35" s="88" t="s">
        <v>95</v>
      </c>
      <c r="H35" s="31" t="s">
        <v>141</v>
      </c>
      <c r="I35" s="31">
        <v>693000</v>
      </c>
    </row>
    <row r="36" spans="3:9" ht="20.100000000000001" customHeight="1">
      <c r="C36" s="87" t="s">
        <v>96</v>
      </c>
      <c r="D36" s="89">
        <f>D4+D7+D10</f>
        <v>113142261</v>
      </c>
      <c r="E36" s="89" t="e">
        <f>E4+E7+E10</f>
        <v>#REF!</v>
      </c>
      <c r="F36" s="90" t="e">
        <f t="shared" ref="F36:F41" si="1">E36-D36</f>
        <v>#REF!</v>
      </c>
      <c r="H36" s="31" t="s">
        <v>142</v>
      </c>
      <c r="I36" s="31">
        <v>1903000</v>
      </c>
    </row>
    <row r="37" spans="3:9" ht="20.100000000000001" customHeight="1">
      <c r="C37" s="87" t="s">
        <v>97</v>
      </c>
      <c r="D37" s="89">
        <f>D27-D36</f>
        <v>72669739</v>
      </c>
      <c r="E37" s="89" t="e">
        <f>E27-E36</f>
        <v>#REF!</v>
      </c>
      <c r="F37" s="90" t="e">
        <f t="shared" si="1"/>
        <v>#REF!</v>
      </c>
    </row>
    <row r="38" spans="3:9" ht="20.100000000000001" customHeight="1">
      <c r="C38" s="87" t="s">
        <v>98</v>
      </c>
      <c r="D38" s="89">
        <f>SUM(D36:D37)</f>
        <v>185812000</v>
      </c>
      <c r="E38" s="89" t="e">
        <f>SUM(E36:E37)</f>
        <v>#REF!</v>
      </c>
      <c r="F38" s="90" t="e">
        <f t="shared" si="1"/>
        <v>#REF!</v>
      </c>
      <c r="I38" s="31">
        <f>SUM(I35:I37)</f>
        <v>2596000</v>
      </c>
    </row>
    <row r="39" spans="3:9" ht="20.100000000000001" customHeight="1">
      <c r="C39" s="87" t="s">
        <v>99</v>
      </c>
      <c r="D39" s="89">
        <f>D28</f>
        <v>200051000</v>
      </c>
      <c r="E39" s="89" t="e">
        <f>E28</f>
        <v>#REF!</v>
      </c>
      <c r="F39" s="90" t="e">
        <f t="shared" si="1"/>
        <v>#REF!</v>
      </c>
      <c r="I39" s="31" t="e">
        <f>F41+I38</f>
        <v>#REF!</v>
      </c>
    </row>
    <row r="40" spans="3:9" ht="20.100000000000001" customHeight="1">
      <c r="C40" s="87" t="s">
        <v>140</v>
      </c>
      <c r="D40" s="89">
        <f>D29</f>
        <v>1210000</v>
      </c>
      <c r="E40" s="89" t="e">
        <f>E29</f>
        <v>#REF!</v>
      </c>
      <c r="F40" s="90" t="e">
        <f t="shared" si="1"/>
        <v>#REF!</v>
      </c>
    </row>
    <row r="41" spans="3:9" ht="20.100000000000001" customHeight="1">
      <c r="C41" s="87" t="s">
        <v>100</v>
      </c>
      <c r="D41" s="89">
        <f>SUM(D38:D40)</f>
        <v>387073000</v>
      </c>
      <c r="E41" s="89" t="e">
        <f>SUM(E38:E40)</f>
        <v>#REF!</v>
      </c>
      <c r="F41" s="90" t="e">
        <f t="shared" si="1"/>
        <v>#REF!</v>
      </c>
    </row>
  </sheetData>
  <mergeCells count="16">
    <mergeCell ref="A1:I1"/>
    <mergeCell ref="G2:I2"/>
    <mergeCell ref="A3:C3"/>
    <mergeCell ref="G3:H3"/>
    <mergeCell ref="A4:A20"/>
    <mergeCell ref="B20:C20"/>
    <mergeCell ref="A27:C27"/>
    <mergeCell ref="A28:C28"/>
    <mergeCell ref="A29:C29"/>
    <mergeCell ref="A30:C30"/>
    <mergeCell ref="A21:C21"/>
    <mergeCell ref="A22:C22"/>
    <mergeCell ref="A23:C23"/>
    <mergeCell ref="A24:C24"/>
    <mergeCell ref="A25:C25"/>
    <mergeCell ref="A26:C26"/>
  </mergeCells>
  <phoneticPr fontId="1" type="noConversion"/>
  <printOptions horizontalCentered="1"/>
  <pageMargins left="0.78740157480314965" right="0.35433070866141736" top="0.4" bottom="0.19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4"/>
  <sheetViews>
    <sheetView showZeros="0" view="pageBreakPreview" zoomScale="115" zoomScaleNormal="100" zoomScaleSheetLayoutView="115" workbookViewId="0">
      <selection activeCell="V16" sqref="V16"/>
    </sheetView>
  </sheetViews>
  <sheetFormatPr defaultRowHeight="20.100000000000001" customHeight="1"/>
  <cols>
    <col min="1" max="4" width="1.44140625" style="94" customWidth="1"/>
    <col min="5" max="5" width="13.88671875" style="94" customWidth="1"/>
    <col min="6" max="7" width="1.44140625" style="94" customWidth="1"/>
    <col min="8" max="8" width="13.88671875" style="94" customWidth="1"/>
    <col min="9" max="10" width="1.44140625" style="94" customWidth="1"/>
    <col min="11" max="11" width="13.88671875" style="94" customWidth="1"/>
    <col min="12" max="13" width="1.44140625" style="94" customWidth="1"/>
    <col min="14" max="14" width="5.88671875" style="94" customWidth="1"/>
    <col min="15" max="15" width="1.44140625" style="94" customWidth="1"/>
    <col min="16" max="16" width="5.88671875" style="94" customWidth="1"/>
    <col min="17" max="17" width="1.44140625" style="94" customWidth="1"/>
    <col min="18" max="20" width="11.21875" style="94" customWidth="1"/>
    <col min="21" max="21" width="9.21875" style="94" bestFit="1" customWidth="1"/>
    <col min="22" max="16384" width="8.88671875" style="94"/>
  </cols>
  <sheetData>
    <row r="1" spans="1:21" ht="20.100000000000001" customHeight="1">
      <c r="A1" s="147" t="s">
        <v>103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93" t="e">
        <f>#REF!</f>
        <v>#REF!</v>
      </c>
    </row>
    <row r="2" spans="1:21" ht="18" customHeigh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1:21" ht="18" customHeight="1">
      <c r="B3" s="94" t="s">
        <v>104</v>
      </c>
    </row>
    <row r="4" spans="1:21" ht="18" customHeight="1"/>
    <row r="5" spans="1:21" ht="18" customHeight="1">
      <c r="C5" s="94" t="s">
        <v>105</v>
      </c>
    </row>
    <row r="6" spans="1:21" ht="18" customHeight="1">
      <c r="A6" s="152"/>
      <c r="B6" s="95"/>
      <c r="C6" s="152" t="s">
        <v>106</v>
      </c>
      <c r="D6" s="153"/>
      <c r="E6" s="96" t="s">
        <v>107</v>
      </c>
      <c r="F6" s="154" t="s">
        <v>108</v>
      </c>
      <c r="G6" s="153"/>
      <c r="H6" s="96" t="s">
        <v>109</v>
      </c>
      <c r="I6" s="155" t="s">
        <v>108</v>
      </c>
      <c r="J6" s="156"/>
      <c r="K6" s="96" t="s">
        <v>110</v>
      </c>
      <c r="L6" s="151" t="s">
        <v>111</v>
      </c>
      <c r="M6" s="151" t="s">
        <v>112</v>
      </c>
      <c r="N6" s="148" t="e">
        <f>#REF!</f>
        <v>#REF!</v>
      </c>
      <c r="Q6" s="148" t="s">
        <v>113</v>
      </c>
      <c r="R6" s="150" t="e">
        <f>INT((E7+H7+K7)*N6)</f>
        <v>#REF!</v>
      </c>
    </row>
    <row r="7" spans="1:21" ht="18" customHeight="1">
      <c r="A7" s="152"/>
      <c r="B7" s="95"/>
      <c r="C7" s="152"/>
      <c r="D7" s="153"/>
      <c r="E7" s="98" t="e">
        <f>#REF!</f>
        <v>#REF!</v>
      </c>
      <c r="F7" s="154"/>
      <c r="G7" s="153"/>
      <c r="H7" s="99" t="e">
        <f>#REF!</f>
        <v>#REF!</v>
      </c>
      <c r="I7" s="155"/>
      <c r="J7" s="156"/>
      <c r="K7" s="100" t="e">
        <f>INT(U1/1.1)</f>
        <v>#REF!</v>
      </c>
      <c r="L7" s="151"/>
      <c r="M7" s="151"/>
      <c r="N7" s="149"/>
      <c r="Q7" s="149"/>
      <c r="R7" s="150"/>
    </row>
    <row r="8" spans="1:21" ht="18" customHeight="1">
      <c r="A8" s="95"/>
      <c r="B8" s="95"/>
      <c r="C8" s="95"/>
      <c r="D8" s="95"/>
      <c r="E8" s="95"/>
      <c r="F8" s="95"/>
      <c r="G8" s="95"/>
      <c r="H8" s="102"/>
      <c r="I8" s="102"/>
      <c r="J8" s="97"/>
      <c r="K8" s="95" t="s">
        <v>114</v>
      </c>
      <c r="L8" s="97"/>
      <c r="M8" s="97"/>
      <c r="N8" s="101"/>
    </row>
    <row r="9" spans="1:21" ht="18" customHeight="1">
      <c r="C9" s="94" t="s">
        <v>115</v>
      </c>
    </row>
    <row r="10" spans="1:21" ht="18" customHeight="1">
      <c r="A10" s="152"/>
      <c r="B10" s="95"/>
      <c r="C10" s="152" t="s">
        <v>106</v>
      </c>
      <c r="D10" s="153"/>
      <c r="E10" s="96" t="s">
        <v>107</v>
      </c>
      <c r="F10" s="154" t="s">
        <v>116</v>
      </c>
      <c r="G10" s="153"/>
      <c r="H10" s="96" t="s">
        <v>117</v>
      </c>
      <c r="I10" s="155" t="s">
        <v>118</v>
      </c>
      <c r="J10" s="151"/>
      <c r="K10" s="95"/>
      <c r="L10" s="151"/>
      <c r="M10" s="151" t="s">
        <v>119</v>
      </c>
      <c r="N10" s="148" t="e">
        <f>N6</f>
        <v>#REF!</v>
      </c>
      <c r="O10" s="151" t="s">
        <v>120</v>
      </c>
      <c r="P10" s="159">
        <v>1.2</v>
      </c>
      <c r="Q10" s="159" t="s">
        <v>121</v>
      </c>
      <c r="R10" s="150" t="e">
        <f>INT((E11+H11)*N10*P10)</f>
        <v>#REF!</v>
      </c>
    </row>
    <row r="11" spans="1:21" ht="18" customHeight="1">
      <c r="A11" s="152"/>
      <c r="B11" s="95"/>
      <c r="C11" s="152"/>
      <c r="D11" s="153"/>
      <c r="E11" s="98" t="e">
        <f>E7</f>
        <v>#REF!</v>
      </c>
      <c r="F11" s="154"/>
      <c r="G11" s="153"/>
      <c r="H11" s="99" t="e">
        <f>H7</f>
        <v>#REF!</v>
      </c>
      <c r="I11" s="155"/>
      <c r="J11" s="151"/>
      <c r="K11" s="103"/>
      <c r="L11" s="151"/>
      <c r="M11" s="151"/>
      <c r="N11" s="149"/>
      <c r="O11" s="151"/>
      <c r="P11" s="159"/>
      <c r="Q11" s="159"/>
      <c r="R11" s="150"/>
    </row>
    <row r="12" spans="1:21" ht="18" customHeight="1">
      <c r="A12" s="95"/>
      <c r="B12" s="95"/>
      <c r="C12" s="95"/>
      <c r="D12" s="95"/>
      <c r="E12" s="95"/>
      <c r="F12" s="95"/>
      <c r="G12" s="95"/>
      <c r="H12" s="102"/>
      <c r="I12" s="102"/>
      <c r="J12" s="97"/>
      <c r="K12" s="103"/>
      <c r="L12" s="97"/>
      <c r="M12" s="97"/>
      <c r="N12" s="101"/>
    </row>
    <row r="13" spans="1:21" ht="18" customHeight="1">
      <c r="B13" s="94" t="s">
        <v>122</v>
      </c>
    </row>
    <row r="14" spans="1:21" ht="18" customHeight="1">
      <c r="D14" s="94" t="s">
        <v>123</v>
      </c>
      <c r="E14" s="104" t="e">
        <f>R6</f>
        <v>#REF!</v>
      </c>
      <c r="F14" s="149" t="s">
        <v>124</v>
      </c>
      <c r="G14" s="149"/>
      <c r="H14" s="160" t="s">
        <v>125</v>
      </c>
      <c r="I14" s="149" t="str">
        <f>D15</f>
        <v>2]</v>
      </c>
      <c r="J14" s="149"/>
      <c r="K14" s="161" t="s">
        <v>126</v>
      </c>
      <c r="N14" s="101"/>
      <c r="O14" s="101"/>
      <c r="P14" s="101"/>
      <c r="Q14" s="159" t="s">
        <v>121</v>
      </c>
      <c r="R14" s="157" t="e">
        <f>MIN(E14,E15)</f>
        <v>#REF!</v>
      </c>
    </row>
    <row r="15" spans="1:21" ht="18" customHeight="1">
      <c r="D15" s="94" t="s">
        <v>127</v>
      </c>
      <c r="E15" s="104" t="e">
        <f>R10</f>
        <v>#REF!</v>
      </c>
      <c r="F15" s="149"/>
      <c r="G15" s="149"/>
      <c r="H15" s="160"/>
      <c r="I15" s="149"/>
      <c r="J15" s="149"/>
      <c r="K15" s="161"/>
      <c r="N15" s="101"/>
      <c r="O15" s="101"/>
      <c r="P15" s="101"/>
      <c r="Q15" s="159"/>
      <c r="R15" s="158"/>
    </row>
    <row r="16" spans="1:21" ht="18" customHeight="1"/>
    <row r="17" spans="2:3" ht="18" customHeight="1">
      <c r="B17" s="94" t="s">
        <v>128</v>
      </c>
    </row>
    <row r="18" spans="2:3" ht="18" customHeight="1">
      <c r="B18" s="94" t="s">
        <v>129</v>
      </c>
      <c r="C18" s="105" t="s">
        <v>130</v>
      </c>
    </row>
    <row r="19" spans="2:3" ht="18" customHeight="1">
      <c r="C19" s="105" t="s">
        <v>131</v>
      </c>
    </row>
    <row r="20" spans="2:3" ht="18" customHeight="1">
      <c r="C20" s="105" t="s">
        <v>132</v>
      </c>
    </row>
    <row r="21" spans="2:3" ht="18" customHeight="1">
      <c r="C21" s="105" t="s">
        <v>133</v>
      </c>
    </row>
    <row r="22" spans="2:3" ht="20.100000000000001" customHeight="1">
      <c r="B22" s="94" t="s">
        <v>129</v>
      </c>
      <c r="C22" s="105" t="s">
        <v>134</v>
      </c>
    </row>
    <row r="23" spans="2:3" ht="20.100000000000001" customHeight="1">
      <c r="C23" s="105" t="s">
        <v>135</v>
      </c>
    </row>
    <row r="24" spans="2:3" ht="20.100000000000001" customHeight="1">
      <c r="C24" s="105" t="s">
        <v>136</v>
      </c>
    </row>
  </sheetData>
  <mergeCells count="27">
    <mergeCell ref="F14:G15"/>
    <mergeCell ref="H14:H15"/>
    <mergeCell ref="I14:J15"/>
    <mergeCell ref="K14:K15"/>
    <mergeCell ref="Q14:Q15"/>
    <mergeCell ref="I10:J11"/>
    <mergeCell ref="L10:L11"/>
    <mergeCell ref="M10:M11"/>
    <mergeCell ref="R14:R15"/>
    <mergeCell ref="P10:P11"/>
    <mergeCell ref="Q10:Q11"/>
    <mergeCell ref="A1:T1"/>
    <mergeCell ref="Q6:Q7"/>
    <mergeCell ref="R6:R7"/>
    <mergeCell ref="N10:N11"/>
    <mergeCell ref="O10:O11"/>
    <mergeCell ref="R10:R11"/>
    <mergeCell ref="A6:A7"/>
    <mergeCell ref="C6:D7"/>
    <mergeCell ref="F6:G7"/>
    <mergeCell ref="I6:J7"/>
    <mergeCell ref="L6:L7"/>
    <mergeCell ref="M6:M7"/>
    <mergeCell ref="N6:N7"/>
    <mergeCell ref="A10:A11"/>
    <mergeCell ref="C10:D11"/>
    <mergeCell ref="F10:G11"/>
  </mergeCells>
  <phoneticPr fontId="1" type="noConversion"/>
  <pageMargins left="0.55118110236220474" right="0.55118110236220474" top="0.98425196850393704" bottom="0.98425196850393704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18"/>
  <sheetViews>
    <sheetView showZeros="0" view="pageBreakPreview" zoomScaleNormal="100" zoomScaleSheetLayoutView="100" workbookViewId="0">
      <selection activeCell="A36" sqref="A36"/>
    </sheetView>
  </sheetViews>
  <sheetFormatPr defaultRowHeight="13.5"/>
  <cols>
    <col min="1" max="16384" width="8.88671875" style="4"/>
  </cols>
  <sheetData>
    <row r="1" spans="1:13" s="1" customFormat="1" ht="24" customHeight="1"/>
    <row r="2" spans="1:13" s="2" customFormat="1" ht="24" customHeight="1"/>
    <row r="3" spans="1:13" s="1" customFormat="1" ht="30.9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</row>
    <row r="4" spans="1:13" s="1" customFormat="1" ht="21" customHeight="1"/>
    <row r="5" spans="1:13" s="3" customFormat="1" ht="99.95" customHeight="1">
      <c r="A5" s="146" t="e">
        <f>#REF!</f>
        <v>#REF!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</row>
    <row r="6" spans="1:13" s="1" customFormat="1" ht="24" customHeight="1"/>
    <row r="7" spans="1:13" s="1" customFormat="1" ht="24" customHeight="1"/>
    <row r="8" spans="1:13" s="1" customFormat="1" ht="24" customHeight="1"/>
    <row r="9" spans="1:13" s="1" customFormat="1" ht="24" customHeight="1"/>
    <row r="10" spans="1:13" s="1" customFormat="1" ht="24" customHeight="1"/>
    <row r="11" spans="1:13" s="1" customFormat="1" ht="24" customHeight="1"/>
    <row r="12" spans="1:13" s="1" customFormat="1" ht="24" customHeight="1"/>
    <row r="13" spans="1:13" s="1" customFormat="1" ht="24" customHeight="1"/>
    <row r="14" spans="1:13" s="1" customFormat="1" ht="24" customHeight="1"/>
    <row r="15" spans="1:13" s="1" customFormat="1" ht="24" customHeight="1">
      <c r="A15" s="167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</row>
    <row r="16" spans="1:13" s="1" customFormat="1" ht="24" customHeight="1"/>
    <row r="17" s="1" customFormat="1" ht="24" customHeight="1"/>
    <row r="18" s="2" customFormat="1" ht="24" customHeight="1"/>
  </sheetData>
  <mergeCells count="3">
    <mergeCell ref="A3:M3"/>
    <mergeCell ref="A5:M5"/>
    <mergeCell ref="A15:M15"/>
  </mergeCells>
  <phoneticPr fontId="1" type="noConversion"/>
  <pageMargins left="0.55118110236220474" right="0.55118110236220474" top="0.98425196850393704" bottom="0.98425196850393704" header="0.51181102362204722" footer="0.5118110236220472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7"/>
  </sheetPr>
  <dimension ref="A1:P93"/>
  <sheetViews>
    <sheetView showZeros="0" view="pageBreakPreview" zoomScale="115" zoomScaleNormal="100" zoomScaleSheetLayoutView="115" workbookViewId="0">
      <pane xSplit="4" ySplit="2" topLeftCell="E3" activePane="bottomRight" state="frozen"/>
      <selection activeCell="A36" sqref="A36"/>
      <selection pane="topRight" activeCell="A36" sqref="A36"/>
      <selection pane="bottomLeft" activeCell="A36" sqref="A36"/>
      <selection pane="bottomRight" activeCell="A36" sqref="A36"/>
    </sheetView>
  </sheetViews>
  <sheetFormatPr defaultRowHeight="21" customHeight="1"/>
  <cols>
    <col min="1" max="1" width="16.77734375" style="50" customWidth="1"/>
    <col min="2" max="2" width="15.33203125" style="50" customWidth="1"/>
    <col min="3" max="3" width="5" style="51" customWidth="1"/>
    <col min="4" max="4" width="6.77734375" style="52" customWidth="1"/>
    <col min="5" max="5" width="9.77734375" style="52" customWidth="1"/>
    <col min="6" max="6" width="9.109375" style="52" customWidth="1"/>
    <col min="7" max="7" width="8.33203125" style="52" customWidth="1"/>
    <col min="8" max="8" width="9.6640625" style="52" customWidth="1"/>
    <col min="9" max="9" width="7.77734375" style="52" customWidth="1"/>
    <col min="10" max="10" width="9.77734375" style="52" customWidth="1"/>
    <col min="11" max="11" width="7.33203125" style="52" customWidth="1"/>
    <col min="12" max="12" width="9.5546875" style="52" customWidth="1"/>
    <col min="13" max="13" width="7.5546875" style="51" customWidth="1"/>
    <col min="14" max="14" width="8.88671875" style="53"/>
    <col min="15" max="15" width="9.33203125" style="53" bestFit="1" customWidth="1"/>
    <col min="16" max="16384" width="8.88671875" style="53"/>
  </cols>
  <sheetData>
    <row r="1" spans="1:16" s="39" customFormat="1" ht="21.95" customHeight="1">
      <c r="A1" s="166" t="s">
        <v>47</v>
      </c>
      <c r="B1" s="166" t="s">
        <v>48</v>
      </c>
      <c r="C1" s="168" t="s">
        <v>49</v>
      </c>
      <c r="D1" s="162" t="s">
        <v>50</v>
      </c>
      <c r="E1" s="162" t="s">
        <v>51</v>
      </c>
      <c r="F1" s="162"/>
      <c r="G1" s="162" t="s">
        <v>52</v>
      </c>
      <c r="H1" s="162"/>
      <c r="I1" s="162" t="s">
        <v>53</v>
      </c>
      <c r="J1" s="162"/>
      <c r="K1" s="163" t="s">
        <v>54</v>
      </c>
      <c r="L1" s="164"/>
      <c r="M1" s="165" t="s">
        <v>3</v>
      </c>
      <c r="O1" s="40"/>
    </row>
    <row r="2" spans="1:16" s="39" customFormat="1" ht="21.95" customHeight="1">
      <c r="A2" s="166"/>
      <c r="B2" s="166"/>
      <c r="C2" s="169"/>
      <c r="D2" s="162"/>
      <c r="E2" s="34" t="s">
        <v>55</v>
      </c>
      <c r="F2" s="34" t="s">
        <v>56</v>
      </c>
      <c r="G2" s="34" t="s">
        <v>55</v>
      </c>
      <c r="H2" s="34" t="s">
        <v>56</v>
      </c>
      <c r="I2" s="34" t="s">
        <v>55</v>
      </c>
      <c r="J2" s="34" t="s">
        <v>56</v>
      </c>
      <c r="K2" s="35" t="s">
        <v>57</v>
      </c>
      <c r="L2" s="35" t="s">
        <v>58</v>
      </c>
      <c r="M2" s="165"/>
      <c r="O2" s="40"/>
    </row>
    <row r="3" spans="1:16" s="44" customFormat="1" ht="21.95" customHeight="1">
      <c r="A3" s="41" t="s">
        <v>61</v>
      </c>
      <c r="B3" s="41"/>
      <c r="C3" s="42"/>
      <c r="D3" s="43"/>
      <c r="E3" s="43"/>
      <c r="F3" s="43"/>
      <c r="G3" s="43"/>
      <c r="H3" s="43"/>
      <c r="I3" s="43"/>
      <c r="J3" s="43"/>
      <c r="K3" s="43"/>
      <c r="L3" s="43"/>
      <c r="M3" s="42"/>
      <c r="O3" s="44" t="str">
        <f>A3&amp;B3</f>
        <v>1. 폐기물 처리비</v>
      </c>
      <c r="P3" s="45">
        <f>D3</f>
        <v>0</v>
      </c>
    </row>
    <row r="4" spans="1:16" s="44" customFormat="1" ht="21.95" customHeight="1">
      <c r="A4" s="46" t="s">
        <v>62</v>
      </c>
      <c r="B4" s="46" t="s">
        <v>63</v>
      </c>
      <c r="C4" s="46" t="s">
        <v>64</v>
      </c>
      <c r="D4" s="54" t="e">
        <f>'3.폐기물처리'!J27</f>
        <v>#REF!</v>
      </c>
      <c r="E4" s="43"/>
      <c r="F4" s="43" t="e">
        <f>INT($D4*E4)</f>
        <v>#REF!</v>
      </c>
      <c r="G4" s="43"/>
      <c r="H4" s="43" t="e">
        <f>INT($D4*G4)</f>
        <v>#REF!</v>
      </c>
      <c r="I4" s="43" t="e">
        <f>INT(VLOOKUP($A4&amp;$B4,#REF!,2,FALSE))</f>
        <v>#REF!</v>
      </c>
      <c r="J4" s="43" t="e">
        <f>INT($D4*I4)</f>
        <v>#REF!</v>
      </c>
      <c r="K4" s="43" t="e">
        <f>SUM(E4+G4+I4)</f>
        <v>#REF!</v>
      </c>
      <c r="L4" s="43" t="e">
        <f>SUM(F4+H4+J4)</f>
        <v>#REF!</v>
      </c>
      <c r="M4" s="42"/>
      <c r="O4" s="44" t="str">
        <f>A4&amp;B4</f>
        <v>폐기물처리비콘크리트</v>
      </c>
      <c r="P4" s="45" t="e">
        <f>D4</f>
        <v>#REF!</v>
      </c>
    </row>
    <row r="5" spans="1:16" s="60" customFormat="1" ht="21.95" customHeight="1">
      <c r="A5" s="55" t="s">
        <v>65</v>
      </c>
      <c r="B5" s="56"/>
      <c r="C5" s="57"/>
      <c r="D5" s="58"/>
      <c r="E5" s="58"/>
      <c r="F5" s="58" t="e">
        <f>SUM(F3:F4)</f>
        <v>#REF!</v>
      </c>
      <c r="G5" s="58"/>
      <c r="H5" s="58" t="e">
        <f>SUM(H3:H4)</f>
        <v>#REF!</v>
      </c>
      <c r="I5" s="58"/>
      <c r="J5" s="58" t="e">
        <f>SUM(J3:J4)</f>
        <v>#REF!</v>
      </c>
      <c r="K5" s="58"/>
      <c r="L5" s="58" t="e">
        <f>SUM(H5,F5,J5)</f>
        <v>#REF!</v>
      </c>
      <c r="M5" s="57"/>
      <c r="N5" s="59" t="e">
        <f>SUM(L3:L4)</f>
        <v>#REF!</v>
      </c>
    </row>
    <row r="6" spans="1:16" s="38" customFormat="1" ht="21.95" customHeight="1">
      <c r="A6" s="61"/>
      <c r="B6" s="62"/>
      <c r="C6" s="36"/>
      <c r="D6" s="37"/>
      <c r="E6" s="37"/>
      <c r="F6" s="37"/>
      <c r="G6" s="37"/>
      <c r="H6" s="37"/>
      <c r="I6" s="37"/>
      <c r="J6" s="37"/>
      <c r="K6" s="37"/>
      <c r="L6" s="37"/>
      <c r="M6" s="36"/>
      <c r="N6" s="85" t="e">
        <f>SUM(D3:D5)</f>
        <v>#REF!</v>
      </c>
    </row>
    <row r="7" spans="1:16" s="38" customFormat="1" ht="21.95" customHeight="1">
      <c r="A7" s="61" t="s">
        <v>66</v>
      </c>
      <c r="B7" s="62"/>
      <c r="C7" s="36" t="s">
        <v>59</v>
      </c>
      <c r="D7" s="37">
        <v>1</v>
      </c>
      <c r="E7" s="37"/>
      <c r="F7" s="37"/>
      <c r="G7" s="37"/>
      <c r="H7" s="37"/>
      <c r="I7" s="37"/>
      <c r="J7" s="37" t="e">
        <f>ROUNDDOWN(N5,-3)-N5</f>
        <v>#REF!</v>
      </c>
      <c r="K7" s="37">
        <f>SUM(E7,G7,I7)</f>
        <v>0</v>
      </c>
      <c r="L7" s="37" t="e">
        <f>SUM(F7,H7,J7)</f>
        <v>#REF!</v>
      </c>
      <c r="M7" s="36"/>
    </row>
    <row r="8" spans="1:16" s="38" customFormat="1" ht="21.95" customHeight="1">
      <c r="A8" s="61"/>
      <c r="B8" s="62"/>
      <c r="C8" s="36"/>
      <c r="D8" s="37"/>
      <c r="E8" s="37"/>
      <c r="F8" s="37"/>
      <c r="G8" s="37"/>
      <c r="H8" s="37"/>
      <c r="I8" s="37"/>
      <c r="J8" s="37"/>
      <c r="K8" s="37"/>
      <c r="L8" s="37"/>
      <c r="M8" s="36"/>
    </row>
    <row r="9" spans="1:16" s="38" customFormat="1" ht="21.95" customHeight="1">
      <c r="A9" s="61" t="s">
        <v>60</v>
      </c>
      <c r="B9" s="62"/>
      <c r="C9" s="36"/>
      <c r="D9" s="37"/>
      <c r="E9" s="37"/>
      <c r="F9" s="37"/>
      <c r="G9" s="37"/>
      <c r="H9" s="37"/>
      <c r="I9" s="37"/>
      <c r="J9" s="37" t="e">
        <f>SUM(J5,J7)</f>
        <v>#REF!</v>
      </c>
      <c r="K9" s="37"/>
      <c r="L9" s="43" t="e">
        <f>SUM(F9+H9+J9)</f>
        <v>#REF!</v>
      </c>
      <c r="M9" s="36"/>
    </row>
    <row r="10" spans="1:16" s="44" customFormat="1" ht="21.95" customHeight="1">
      <c r="A10" s="48"/>
      <c r="B10" s="49"/>
      <c r="C10" s="42"/>
      <c r="D10" s="43"/>
      <c r="E10" s="43"/>
      <c r="F10" s="43"/>
      <c r="G10" s="43"/>
      <c r="H10" s="43"/>
      <c r="I10" s="43"/>
      <c r="J10" s="43"/>
      <c r="K10" s="43"/>
      <c r="L10" s="43"/>
      <c r="M10" s="42"/>
      <c r="N10" s="45"/>
      <c r="P10" s="45"/>
    </row>
    <row r="11" spans="1:16" s="44" customFormat="1" ht="21.95" customHeight="1">
      <c r="A11" s="48"/>
      <c r="B11" s="49"/>
      <c r="C11" s="42"/>
      <c r="D11" s="43"/>
      <c r="E11" s="43"/>
      <c r="F11" s="43"/>
      <c r="G11" s="43"/>
      <c r="H11" s="43"/>
      <c r="I11" s="43"/>
      <c r="J11" s="43"/>
      <c r="K11" s="43"/>
      <c r="L11" s="43"/>
      <c r="M11" s="42"/>
      <c r="N11" s="45"/>
      <c r="P11" s="45"/>
    </row>
    <row r="12" spans="1:16" s="44" customFormat="1" ht="21.95" customHeight="1">
      <c r="A12" s="48"/>
      <c r="B12" s="49"/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2"/>
      <c r="N12" s="45"/>
      <c r="P12" s="45"/>
    </row>
    <row r="13" spans="1:16" s="44" customFormat="1" ht="21.95" customHeight="1">
      <c r="A13" s="48"/>
      <c r="B13" s="49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2"/>
      <c r="N13" s="45"/>
      <c r="P13" s="45"/>
    </row>
    <row r="14" spans="1:16" s="44" customFormat="1" ht="21.95" customHeight="1">
      <c r="A14" s="48"/>
      <c r="B14" s="49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2"/>
      <c r="N14" s="45"/>
      <c r="P14" s="45"/>
    </row>
    <row r="15" spans="1:16" s="44" customFormat="1" ht="21.95" customHeight="1">
      <c r="A15" s="48"/>
      <c r="B15" s="49"/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2"/>
      <c r="N15" s="45"/>
      <c r="P15" s="45"/>
    </row>
    <row r="16" spans="1:16" s="44" customFormat="1" ht="21.95" customHeight="1">
      <c r="A16" s="48"/>
      <c r="B16" s="49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2"/>
      <c r="N16" s="45"/>
      <c r="P16" s="45"/>
    </row>
    <row r="17" spans="1:16" s="44" customFormat="1" ht="21.95" customHeight="1">
      <c r="A17" s="48"/>
      <c r="B17" s="49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2"/>
      <c r="N17" s="45"/>
      <c r="P17" s="45"/>
    </row>
    <row r="18" spans="1:16" s="44" customFormat="1" ht="21.95" customHeight="1">
      <c r="A18" s="48"/>
      <c r="B18" s="49"/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2"/>
      <c r="N18" s="45"/>
      <c r="P18" s="45"/>
    </row>
    <row r="19" spans="1:16" s="44" customFormat="1" ht="21.95" customHeight="1">
      <c r="A19" s="48"/>
      <c r="B19" s="49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2"/>
      <c r="N19" s="45"/>
      <c r="P19" s="45"/>
    </row>
    <row r="20" spans="1:16" s="44" customFormat="1" ht="21.95" customHeight="1">
      <c r="A20" s="48"/>
      <c r="B20" s="49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2"/>
      <c r="N20" s="45"/>
      <c r="P20" s="45"/>
    </row>
    <row r="21" spans="1:16" s="44" customFormat="1" ht="21.95" customHeight="1">
      <c r="A21" s="48"/>
      <c r="B21" s="49"/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2"/>
      <c r="N21" s="45"/>
      <c r="P21" s="45"/>
    </row>
    <row r="22" spans="1:16" s="44" customFormat="1" ht="21.95" customHeight="1">
      <c r="A22" s="48"/>
      <c r="B22" s="49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2"/>
      <c r="N22" s="45"/>
      <c r="P22" s="45"/>
    </row>
    <row r="23" spans="1:16" s="44" customFormat="1" ht="21.95" customHeight="1">
      <c r="A23" s="48"/>
      <c r="B23" s="49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2"/>
      <c r="N23" s="45"/>
      <c r="P23" s="45"/>
    </row>
    <row r="24" spans="1:16" s="44" customFormat="1" ht="21.95" customHeight="1">
      <c r="A24" s="48"/>
      <c r="B24" s="49"/>
      <c r="C24" s="42"/>
      <c r="D24" s="43"/>
      <c r="E24" s="43"/>
      <c r="F24" s="43"/>
      <c r="G24" s="43"/>
      <c r="H24" s="43"/>
      <c r="I24" s="43"/>
      <c r="J24" s="43"/>
      <c r="K24" s="43"/>
      <c r="L24" s="43"/>
      <c r="M24" s="42"/>
      <c r="N24" s="45"/>
      <c r="P24" s="45"/>
    </row>
    <row r="25" spans="1:16" s="44" customFormat="1" ht="21.95" customHeight="1">
      <c r="A25" s="48"/>
      <c r="B25" s="49"/>
      <c r="C25" s="42"/>
      <c r="D25" s="43"/>
      <c r="E25" s="43"/>
      <c r="F25" s="43"/>
      <c r="G25" s="43"/>
      <c r="H25" s="43"/>
      <c r="I25" s="43"/>
      <c r="J25" s="43"/>
      <c r="K25" s="43"/>
      <c r="L25" s="43"/>
      <c r="M25" s="42"/>
      <c r="N25" s="45"/>
      <c r="P25" s="45"/>
    </row>
    <row r="26" spans="1:16" s="44" customFormat="1" ht="21.95" customHeight="1">
      <c r="A26" s="41" t="s">
        <v>67</v>
      </c>
      <c r="B26" s="41"/>
      <c r="C26" s="42"/>
      <c r="D26" s="43"/>
      <c r="E26" s="43"/>
      <c r="F26" s="43"/>
      <c r="G26" s="43"/>
      <c r="H26" s="43"/>
      <c r="I26" s="43"/>
      <c r="J26" s="43"/>
      <c r="K26" s="43"/>
      <c r="L26" s="43"/>
      <c r="M26" s="42"/>
      <c r="O26" s="44" t="str">
        <f>A26&amp;B26</f>
        <v>2. 폐기물 운반비</v>
      </c>
      <c r="P26" s="45">
        <f>D26</f>
        <v>0</v>
      </c>
    </row>
    <row r="27" spans="1:16" s="44" customFormat="1" ht="21.95" customHeight="1">
      <c r="A27" s="46" t="s">
        <v>143</v>
      </c>
      <c r="B27" s="46" t="s">
        <v>63</v>
      </c>
      <c r="C27" s="46" t="s">
        <v>64</v>
      </c>
      <c r="D27" s="54" t="e">
        <f>D4</f>
        <v>#REF!</v>
      </c>
      <c r="E27" s="43"/>
      <c r="F27" s="43">
        <v>0</v>
      </c>
      <c r="G27" s="43"/>
      <c r="H27" s="43">
        <v>0</v>
      </c>
      <c r="I27" s="43" t="e">
        <f>INT(VLOOKUP($A27&amp;$B27,#REF!,2,FALSE))</f>
        <v>#REF!</v>
      </c>
      <c r="J27" s="43" t="e">
        <f>INT($D27*I27)</f>
        <v>#REF!</v>
      </c>
      <c r="K27" s="43" t="e">
        <f>SUM(E27+G27+I27)</f>
        <v>#REF!</v>
      </c>
      <c r="L27" s="43" t="e">
        <f>SUM(F27+H27+J27)</f>
        <v>#REF!</v>
      </c>
      <c r="M27" s="42"/>
      <c r="O27" s="44" t="str">
        <f>A27&amp;B27</f>
        <v>폐기물운반비(15D/T)콘크리트</v>
      </c>
      <c r="P27" s="45" t="e">
        <f>D27</f>
        <v>#REF!</v>
      </c>
    </row>
    <row r="28" spans="1:16" s="60" customFormat="1" ht="21.95" customHeight="1">
      <c r="A28" s="55" t="s">
        <v>65</v>
      </c>
      <c r="B28" s="56"/>
      <c r="C28" s="57"/>
      <c r="D28" s="58"/>
      <c r="E28" s="58"/>
      <c r="F28" s="58">
        <f>SUM(F26:F27)</f>
        <v>0</v>
      </c>
      <c r="G28" s="58"/>
      <c r="H28" s="58">
        <f>SUM(H26:H27)</f>
        <v>0</v>
      </c>
      <c r="I28" s="58"/>
      <c r="J28" s="58" t="e">
        <f>SUM(J26:J27)</f>
        <v>#REF!</v>
      </c>
      <c r="K28" s="58"/>
      <c r="L28" s="58" t="e">
        <f>SUM(H28,F28,J28)</f>
        <v>#REF!</v>
      </c>
      <c r="M28" s="57"/>
      <c r="N28" s="59" t="e">
        <f>SUM(L26:L27)</f>
        <v>#REF!</v>
      </c>
    </row>
    <row r="29" spans="1:16" s="38" customFormat="1" ht="21.95" customHeight="1">
      <c r="A29" s="61"/>
      <c r="B29" s="62"/>
      <c r="C29" s="36"/>
      <c r="D29" s="37"/>
      <c r="E29" s="37"/>
      <c r="F29" s="37"/>
      <c r="G29" s="37"/>
      <c r="H29" s="37"/>
      <c r="I29" s="37"/>
      <c r="J29" s="37"/>
      <c r="K29" s="37"/>
      <c r="L29" s="37"/>
      <c r="M29" s="36"/>
      <c r="N29" s="85"/>
    </row>
    <row r="30" spans="1:16" s="38" customFormat="1" ht="21.95" customHeight="1">
      <c r="A30" s="61" t="s">
        <v>66</v>
      </c>
      <c r="B30" s="62"/>
      <c r="C30" s="36" t="s">
        <v>59</v>
      </c>
      <c r="D30" s="37">
        <v>1</v>
      </c>
      <c r="E30" s="37"/>
      <c r="F30" s="37"/>
      <c r="G30" s="37"/>
      <c r="H30" s="37"/>
      <c r="I30" s="37"/>
      <c r="J30" s="37" t="e">
        <f>ROUNDDOWN(N28,-3)-N28</f>
        <v>#REF!</v>
      </c>
      <c r="K30" s="37">
        <f>SUM(E30,G30,I30)</f>
        <v>0</v>
      </c>
      <c r="L30" s="37" t="e">
        <f>SUM(F30,H30,J30)</f>
        <v>#REF!</v>
      </c>
      <c r="M30" s="36"/>
    </row>
    <row r="31" spans="1:16" s="38" customFormat="1" ht="21.95" customHeight="1">
      <c r="A31" s="61"/>
      <c r="B31" s="62"/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36"/>
    </row>
    <row r="32" spans="1:16" s="38" customFormat="1" ht="21.95" customHeight="1">
      <c r="A32" s="61" t="s">
        <v>60</v>
      </c>
      <c r="B32" s="62"/>
      <c r="C32" s="36"/>
      <c r="D32" s="37"/>
      <c r="E32" s="37"/>
      <c r="F32" s="37"/>
      <c r="G32" s="37"/>
      <c r="H32" s="37"/>
      <c r="I32" s="37"/>
      <c r="J32" s="37" t="e">
        <f>SUM(J28,J30)</f>
        <v>#REF!</v>
      </c>
      <c r="K32" s="37"/>
      <c r="L32" s="43" t="e">
        <f>SUM(F32+H32+J32)</f>
        <v>#REF!</v>
      </c>
      <c r="M32" s="36"/>
      <c r="N32" s="91">
        <v>2411000</v>
      </c>
      <c r="O32" s="91" t="e">
        <f>N32-L32</f>
        <v>#REF!</v>
      </c>
      <c r="P32" s="91" t="e">
        <f>O32/O33</f>
        <v>#REF!</v>
      </c>
    </row>
    <row r="33" spans="1:16" s="44" customFormat="1" ht="21.95" customHeight="1">
      <c r="A33" s="48"/>
      <c r="B33" s="49"/>
      <c r="C33" s="42"/>
      <c r="D33" s="43"/>
      <c r="E33" s="43"/>
      <c r="F33" s="43"/>
      <c r="G33" s="43"/>
      <c r="H33" s="43"/>
      <c r="I33" s="43"/>
      <c r="J33" s="43"/>
      <c r="K33" s="43"/>
      <c r="L33" s="43"/>
      <c r="M33" s="42"/>
      <c r="N33" s="45"/>
      <c r="O33" s="44" t="e">
        <f>SUM(D27:D27)</f>
        <v>#REF!</v>
      </c>
      <c r="P33" s="45"/>
    </row>
    <row r="34" spans="1:16" s="44" customFormat="1" ht="21.95" customHeight="1">
      <c r="A34" s="48"/>
      <c r="B34" s="49"/>
      <c r="C34" s="42"/>
      <c r="D34" s="43"/>
      <c r="E34" s="43"/>
      <c r="F34" s="43"/>
      <c r="G34" s="43"/>
      <c r="H34" s="43"/>
      <c r="I34" s="43"/>
      <c r="J34" s="43"/>
      <c r="K34" s="43"/>
      <c r="L34" s="43"/>
      <c r="M34" s="42"/>
      <c r="N34" s="45"/>
      <c r="P34" s="45"/>
    </row>
    <row r="35" spans="1:16" s="44" customFormat="1" ht="21.95" customHeight="1">
      <c r="A35" s="48"/>
      <c r="B35" s="49"/>
      <c r="C35" s="42"/>
      <c r="D35" s="43"/>
      <c r="E35" s="43"/>
      <c r="F35" s="43"/>
      <c r="G35" s="43"/>
      <c r="H35" s="43"/>
      <c r="I35" s="43"/>
      <c r="J35" s="43"/>
      <c r="K35" s="43"/>
      <c r="L35" s="43"/>
      <c r="M35" s="42"/>
      <c r="N35" s="45"/>
      <c r="P35" s="45"/>
    </row>
    <row r="36" spans="1:16" s="44" customFormat="1" ht="21.95" customHeight="1">
      <c r="A36" s="48"/>
      <c r="B36" s="49"/>
      <c r="C36" s="42"/>
      <c r="D36" s="43"/>
      <c r="E36" s="43"/>
      <c r="F36" s="43"/>
      <c r="G36" s="43"/>
      <c r="H36" s="43"/>
      <c r="I36" s="43"/>
      <c r="J36" s="43"/>
      <c r="K36" s="43"/>
      <c r="L36" s="43"/>
      <c r="M36" s="42"/>
      <c r="N36" s="45"/>
      <c r="P36" s="45"/>
    </row>
    <row r="37" spans="1:16" s="44" customFormat="1" ht="21.95" customHeight="1">
      <c r="A37" s="48"/>
      <c r="B37" s="49"/>
      <c r="C37" s="42"/>
      <c r="D37" s="43"/>
      <c r="E37" s="43"/>
      <c r="F37" s="43"/>
      <c r="G37" s="43"/>
      <c r="H37" s="43"/>
      <c r="I37" s="43"/>
      <c r="J37" s="43"/>
      <c r="K37" s="43"/>
      <c r="L37" s="43"/>
      <c r="M37" s="42"/>
      <c r="N37" s="45"/>
      <c r="P37" s="45"/>
    </row>
    <row r="38" spans="1:16" s="44" customFormat="1" ht="21.95" customHeight="1">
      <c r="A38" s="48"/>
      <c r="B38" s="49"/>
      <c r="C38" s="42"/>
      <c r="D38" s="43"/>
      <c r="E38" s="43"/>
      <c r="F38" s="43"/>
      <c r="G38" s="43"/>
      <c r="H38" s="43"/>
      <c r="I38" s="43"/>
      <c r="J38" s="43"/>
      <c r="K38" s="43"/>
      <c r="L38" s="43"/>
      <c r="M38" s="42"/>
      <c r="N38" s="45"/>
      <c r="P38" s="45"/>
    </row>
    <row r="39" spans="1:16" s="44" customFormat="1" ht="21.95" customHeight="1">
      <c r="A39" s="48"/>
      <c r="B39" s="49"/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2"/>
      <c r="N39" s="45"/>
      <c r="P39" s="45"/>
    </row>
    <row r="40" spans="1:16" s="44" customFormat="1" ht="21.95" customHeight="1">
      <c r="A40" s="48"/>
      <c r="B40" s="49"/>
      <c r="C40" s="42"/>
      <c r="D40" s="43"/>
      <c r="E40" s="43"/>
      <c r="F40" s="43"/>
      <c r="G40" s="43"/>
      <c r="H40" s="43"/>
      <c r="I40" s="43"/>
      <c r="J40" s="43"/>
      <c r="K40" s="43"/>
      <c r="L40" s="43"/>
      <c r="M40" s="42"/>
      <c r="N40" s="45"/>
      <c r="P40" s="45"/>
    </row>
    <row r="41" spans="1:16" s="44" customFormat="1" ht="21.95" customHeight="1">
      <c r="A41" s="48"/>
      <c r="B41" s="49"/>
      <c r="C41" s="42"/>
      <c r="D41" s="43"/>
      <c r="E41" s="43"/>
      <c r="F41" s="43"/>
      <c r="G41" s="43"/>
      <c r="H41" s="43"/>
      <c r="I41" s="43"/>
      <c r="J41" s="43"/>
      <c r="K41" s="43"/>
      <c r="L41" s="43"/>
      <c r="M41" s="42"/>
      <c r="N41" s="45"/>
      <c r="P41" s="45"/>
    </row>
    <row r="42" spans="1:16" s="44" customFormat="1" ht="21.95" customHeight="1">
      <c r="A42" s="48"/>
      <c r="B42" s="49"/>
      <c r="C42" s="42"/>
      <c r="D42" s="43"/>
      <c r="E42" s="43"/>
      <c r="F42" s="43"/>
      <c r="G42" s="43"/>
      <c r="H42" s="43"/>
      <c r="I42" s="43"/>
      <c r="J42" s="43"/>
      <c r="K42" s="43"/>
      <c r="L42" s="43"/>
      <c r="M42" s="42"/>
      <c r="N42" s="45"/>
      <c r="P42" s="45"/>
    </row>
    <row r="43" spans="1:16" s="44" customFormat="1" ht="21.95" customHeight="1">
      <c r="A43" s="48"/>
      <c r="B43" s="49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2"/>
      <c r="N43" s="45"/>
      <c r="P43" s="45"/>
    </row>
    <row r="44" spans="1:16" s="44" customFormat="1" ht="21.95" customHeight="1">
      <c r="A44" s="48"/>
      <c r="B44" s="49"/>
      <c r="C44" s="42"/>
      <c r="D44" s="43"/>
      <c r="E44" s="43"/>
      <c r="F44" s="43"/>
      <c r="G44" s="43"/>
      <c r="H44" s="43"/>
      <c r="I44" s="43"/>
      <c r="J44" s="43"/>
      <c r="K44" s="43"/>
      <c r="L44" s="43"/>
      <c r="M44" s="42"/>
      <c r="N44" s="45"/>
      <c r="P44" s="45"/>
    </row>
    <row r="45" spans="1:16" s="44" customFormat="1" ht="21.95" customHeight="1">
      <c r="A45" s="48"/>
      <c r="B45" s="49"/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2"/>
      <c r="N45" s="45"/>
      <c r="P45" s="45"/>
    </row>
    <row r="46" spans="1:16" s="44" customFormat="1" ht="21.95" customHeight="1">
      <c r="A46" s="48"/>
      <c r="B46" s="49"/>
      <c r="C46" s="42"/>
      <c r="D46" s="43"/>
      <c r="E46" s="43"/>
      <c r="F46" s="43"/>
      <c r="G46" s="43"/>
      <c r="H46" s="43"/>
      <c r="I46" s="43"/>
      <c r="J46" s="43"/>
      <c r="K46" s="43"/>
      <c r="L46" s="43"/>
      <c r="M46" s="42"/>
      <c r="O46" s="44" t="str">
        <f t="shared" ref="O46:O80" si="0">A46&amp;B46</f>
        <v/>
      </c>
      <c r="P46" s="45">
        <f t="shared" ref="P46:P67" si="1">D46</f>
        <v>0</v>
      </c>
    </row>
    <row r="47" spans="1:16" s="44" customFormat="1" ht="21.95" customHeight="1">
      <c r="A47" s="48"/>
      <c r="B47" s="49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2"/>
      <c r="O47" s="44" t="str">
        <f t="shared" si="0"/>
        <v/>
      </c>
      <c r="P47" s="45">
        <f t="shared" si="1"/>
        <v>0</v>
      </c>
    </row>
    <row r="48" spans="1:16" s="44" customFormat="1" ht="21.95" customHeight="1">
      <c r="A48" s="48"/>
      <c r="B48" s="49"/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2"/>
      <c r="O48" s="44" t="str">
        <f t="shared" si="0"/>
        <v/>
      </c>
      <c r="P48" s="45">
        <f t="shared" si="1"/>
        <v>0</v>
      </c>
    </row>
    <row r="49" spans="1:16" s="44" customFormat="1" ht="21.95" customHeight="1">
      <c r="A49" s="48"/>
      <c r="B49" s="49"/>
      <c r="C49" s="42"/>
      <c r="D49" s="43"/>
      <c r="E49" s="43"/>
      <c r="F49" s="43"/>
      <c r="G49" s="43"/>
      <c r="H49" s="43"/>
      <c r="I49" s="43"/>
      <c r="J49" s="43"/>
      <c r="K49" s="43"/>
      <c r="L49" s="43"/>
      <c r="M49" s="42"/>
      <c r="O49" s="44" t="str">
        <f t="shared" si="0"/>
        <v/>
      </c>
      <c r="P49" s="45">
        <f t="shared" si="1"/>
        <v>0</v>
      </c>
    </row>
    <row r="50" spans="1:16" s="44" customFormat="1" ht="21.95" customHeight="1">
      <c r="A50" s="48"/>
      <c r="B50" s="49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2"/>
      <c r="O50" s="44" t="str">
        <f t="shared" si="0"/>
        <v/>
      </c>
      <c r="P50" s="45">
        <f t="shared" si="1"/>
        <v>0</v>
      </c>
    </row>
    <row r="51" spans="1:16" s="44" customFormat="1" ht="21.95" customHeight="1">
      <c r="A51" s="48"/>
      <c r="B51" s="49"/>
      <c r="C51" s="42"/>
      <c r="D51" s="43"/>
      <c r="E51" s="43"/>
      <c r="F51" s="43"/>
      <c r="G51" s="43"/>
      <c r="H51" s="43"/>
      <c r="I51" s="43"/>
      <c r="J51" s="43"/>
      <c r="K51" s="43"/>
      <c r="L51" s="43"/>
      <c r="M51" s="42"/>
      <c r="O51" s="44" t="str">
        <f t="shared" si="0"/>
        <v/>
      </c>
      <c r="P51" s="45">
        <f t="shared" si="1"/>
        <v>0</v>
      </c>
    </row>
    <row r="52" spans="1:16" s="44" customFormat="1" ht="21.95" customHeight="1">
      <c r="A52" s="48"/>
      <c r="B52" s="49"/>
      <c r="C52" s="42"/>
      <c r="D52" s="43"/>
      <c r="E52" s="43"/>
      <c r="F52" s="43"/>
      <c r="G52" s="43"/>
      <c r="H52" s="43"/>
      <c r="I52" s="43"/>
      <c r="J52" s="43"/>
      <c r="K52" s="43"/>
      <c r="L52" s="43"/>
      <c r="M52" s="42"/>
      <c r="O52" s="44" t="str">
        <f t="shared" si="0"/>
        <v/>
      </c>
      <c r="P52" s="45">
        <f t="shared" si="1"/>
        <v>0</v>
      </c>
    </row>
    <row r="53" spans="1:16" s="44" customFormat="1" ht="21.95" customHeight="1">
      <c r="A53" s="48"/>
      <c r="B53" s="49"/>
      <c r="C53" s="42"/>
      <c r="D53" s="43"/>
      <c r="E53" s="43"/>
      <c r="F53" s="43"/>
      <c r="G53" s="43"/>
      <c r="H53" s="43"/>
      <c r="I53" s="43"/>
      <c r="J53" s="43"/>
      <c r="K53" s="43"/>
      <c r="L53" s="43"/>
      <c r="M53" s="42"/>
      <c r="O53" s="44" t="str">
        <f t="shared" si="0"/>
        <v/>
      </c>
      <c r="P53" s="45">
        <f t="shared" si="1"/>
        <v>0</v>
      </c>
    </row>
    <row r="54" spans="1:16" s="44" customFormat="1" ht="21.95" customHeight="1">
      <c r="A54" s="48"/>
      <c r="B54" s="49"/>
      <c r="C54" s="42"/>
      <c r="D54" s="43"/>
      <c r="E54" s="43"/>
      <c r="F54" s="43"/>
      <c r="G54" s="43"/>
      <c r="H54" s="43"/>
      <c r="I54" s="43"/>
      <c r="J54" s="43"/>
      <c r="K54" s="43"/>
      <c r="L54" s="43"/>
      <c r="M54" s="42"/>
      <c r="O54" s="44" t="str">
        <f t="shared" si="0"/>
        <v/>
      </c>
      <c r="P54" s="45">
        <f t="shared" si="1"/>
        <v>0</v>
      </c>
    </row>
    <row r="55" spans="1:16" s="44" customFormat="1" ht="21.95" customHeight="1">
      <c r="A55" s="48"/>
      <c r="B55" s="49"/>
      <c r="C55" s="42"/>
      <c r="D55" s="43"/>
      <c r="E55" s="43"/>
      <c r="F55" s="43"/>
      <c r="G55" s="43"/>
      <c r="H55" s="43"/>
      <c r="I55" s="43"/>
      <c r="J55" s="43"/>
      <c r="K55" s="43"/>
      <c r="L55" s="43"/>
      <c r="M55" s="42"/>
      <c r="O55" s="44" t="str">
        <f t="shared" si="0"/>
        <v/>
      </c>
      <c r="P55" s="45">
        <f t="shared" si="1"/>
        <v>0</v>
      </c>
    </row>
    <row r="56" spans="1:16" s="44" customFormat="1" ht="21.95" customHeight="1">
      <c r="A56" s="48"/>
      <c r="B56" s="49"/>
      <c r="C56" s="42"/>
      <c r="D56" s="43"/>
      <c r="E56" s="43"/>
      <c r="F56" s="43"/>
      <c r="G56" s="43"/>
      <c r="H56" s="43"/>
      <c r="I56" s="43"/>
      <c r="J56" s="43"/>
      <c r="K56" s="43"/>
      <c r="L56" s="43"/>
      <c r="M56" s="42"/>
      <c r="O56" s="44" t="str">
        <f t="shared" si="0"/>
        <v/>
      </c>
      <c r="P56" s="45">
        <f t="shared" si="1"/>
        <v>0</v>
      </c>
    </row>
    <row r="57" spans="1:16" s="44" customFormat="1" ht="21.95" customHeight="1">
      <c r="A57" s="48"/>
      <c r="B57" s="49"/>
      <c r="C57" s="42"/>
      <c r="D57" s="43"/>
      <c r="E57" s="43"/>
      <c r="F57" s="43"/>
      <c r="G57" s="43"/>
      <c r="H57" s="43"/>
      <c r="I57" s="43"/>
      <c r="J57" s="43"/>
      <c r="K57" s="43"/>
      <c r="L57" s="43"/>
      <c r="M57" s="42"/>
      <c r="O57" s="44" t="str">
        <f t="shared" si="0"/>
        <v/>
      </c>
      <c r="P57" s="45">
        <f t="shared" si="1"/>
        <v>0</v>
      </c>
    </row>
    <row r="58" spans="1:16" s="44" customFormat="1" ht="21.95" customHeight="1">
      <c r="A58" s="48"/>
      <c r="B58" s="49"/>
      <c r="C58" s="42"/>
      <c r="D58" s="43"/>
      <c r="E58" s="43"/>
      <c r="F58" s="43"/>
      <c r="G58" s="43"/>
      <c r="H58" s="43"/>
      <c r="I58" s="43"/>
      <c r="J58" s="43"/>
      <c r="K58" s="43"/>
      <c r="L58" s="43"/>
      <c r="M58" s="42"/>
      <c r="O58" s="44" t="str">
        <f t="shared" si="0"/>
        <v/>
      </c>
      <c r="P58" s="45">
        <f t="shared" si="1"/>
        <v>0</v>
      </c>
    </row>
    <row r="59" spans="1:16" s="44" customFormat="1" ht="21.95" customHeight="1">
      <c r="A59" s="48"/>
      <c r="B59" s="49"/>
      <c r="C59" s="42"/>
      <c r="D59" s="43"/>
      <c r="E59" s="43"/>
      <c r="F59" s="43"/>
      <c r="G59" s="43"/>
      <c r="H59" s="43"/>
      <c r="I59" s="43"/>
      <c r="J59" s="43"/>
      <c r="K59" s="43"/>
      <c r="L59" s="43"/>
      <c r="M59" s="42"/>
      <c r="O59" s="44" t="str">
        <f t="shared" si="0"/>
        <v/>
      </c>
      <c r="P59" s="45">
        <f t="shared" si="1"/>
        <v>0</v>
      </c>
    </row>
    <row r="60" spans="1:16" s="44" customFormat="1" ht="21.95" customHeight="1">
      <c r="A60" s="48"/>
      <c r="B60" s="49"/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2"/>
      <c r="O60" s="44" t="str">
        <f t="shared" si="0"/>
        <v/>
      </c>
      <c r="P60" s="45">
        <f t="shared" si="1"/>
        <v>0</v>
      </c>
    </row>
    <row r="61" spans="1:16" s="44" customFormat="1" ht="21.95" customHeight="1">
      <c r="A61" s="48"/>
      <c r="B61" s="49"/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2"/>
      <c r="O61" s="44" t="str">
        <f t="shared" si="0"/>
        <v/>
      </c>
      <c r="P61" s="45">
        <f t="shared" si="1"/>
        <v>0</v>
      </c>
    </row>
    <row r="62" spans="1:16" s="44" customFormat="1" ht="21.95" customHeight="1">
      <c r="A62" s="48"/>
      <c r="B62" s="49"/>
      <c r="C62" s="42"/>
      <c r="D62" s="43"/>
      <c r="E62" s="43"/>
      <c r="F62" s="43"/>
      <c r="G62" s="43"/>
      <c r="H62" s="43"/>
      <c r="I62" s="43"/>
      <c r="J62" s="43"/>
      <c r="K62" s="43"/>
      <c r="L62" s="43"/>
      <c r="M62" s="42"/>
      <c r="O62" s="44" t="str">
        <f t="shared" si="0"/>
        <v/>
      </c>
      <c r="P62" s="45">
        <f t="shared" si="1"/>
        <v>0</v>
      </c>
    </row>
    <row r="63" spans="1:16" s="44" customFormat="1" ht="21.95" customHeight="1">
      <c r="A63" s="48"/>
      <c r="B63" s="49"/>
      <c r="C63" s="42"/>
      <c r="D63" s="43"/>
      <c r="E63" s="43"/>
      <c r="F63" s="43"/>
      <c r="G63" s="43"/>
      <c r="H63" s="43"/>
      <c r="I63" s="43"/>
      <c r="J63" s="43"/>
      <c r="K63" s="43"/>
      <c r="L63" s="43"/>
      <c r="M63" s="42"/>
      <c r="O63" s="44" t="str">
        <f t="shared" si="0"/>
        <v/>
      </c>
      <c r="P63" s="45">
        <f t="shared" si="1"/>
        <v>0</v>
      </c>
    </row>
    <row r="64" spans="1:16" s="44" customFormat="1" ht="21.95" customHeight="1">
      <c r="A64" s="48"/>
      <c r="B64" s="49"/>
      <c r="C64" s="42"/>
      <c r="D64" s="43"/>
      <c r="E64" s="43"/>
      <c r="F64" s="43"/>
      <c r="G64" s="43"/>
      <c r="H64" s="43"/>
      <c r="I64" s="43"/>
      <c r="J64" s="43"/>
      <c r="K64" s="43"/>
      <c r="L64" s="43"/>
      <c r="M64" s="42"/>
      <c r="O64" s="44" t="str">
        <f t="shared" si="0"/>
        <v/>
      </c>
      <c r="P64" s="45">
        <f t="shared" si="1"/>
        <v>0</v>
      </c>
    </row>
    <row r="65" spans="1:16" s="44" customFormat="1" ht="21.95" customHeight="1">
      <c r="A65" s="48"/>
      <c r="B65" s="49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2"/>
      <c r="O65" s="44" t="str">
        <f t="shared" si="0"/>
        <v/>
      </c>
      <c r="P65" s="45">
        <f t="shared" si="1"/>
        <v>0</v>
      </c>
    </row>
    <row r="66" spans="1:16" s="44" customFormat="1" ht="21.95" customHeight="1">
      <c r="A66" s="48"/>
      <c r="B66" s="49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2"/>
      <c r="O66" s="44" t="str">
        <f t="shared" si="0"/>
        <v/>
      </c>
      <c r="P66" s="45">
        <f t="shared" si="1"/>
        <v>0</v>
      </c>
    </row>
    <row r="67" spans="1:16" s="44" customFormat="1" ht="21.95" customHeight="1">
      <c r="A67" s="48"/>
      <c r="B67" s="49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2"/>
      <c r="O67" s="44" t="str">
        <f t="shared" si="0"/>
        <v/>
      </c>
      <c r="P67" s="45">
        <f t="shared" si="1"/>
        <v>0</v>
      </c>
    </row>
    <row r="68" spans="1:16" s="44" customFormat="1" ht="21.95" customHeight="1">
      <c r="A68" s="48"/>
      <c r="B68" s="49"/>
      <c r="C68" s="42"/>
      <c r="D68" s="43"/>
      <c r="E68" s="43"/>
      <c r="F68" s="43"/>
      <c r="G68" s="43"/>
      <c r="H68" s="43"/>
      <c r="I68" s="43"/>
      <c r="J68" s="43"/>
      <c r="K68" s="43"/>
      <c r="L68" s="43"/>
      <c r="M68" s="42"/>
      <c r="O68" s="44" t="str">
        <f t="shared" si="0"/>
        <v/>
      </c>
    </row>
    <row r="69" spans="1:16" s="44" customFormat="1" ht="21.95" customHeight="1">
      <c r="A69" s="48"/>
      <c r="B69" s="49"/>
      <c r="C69" s="42"/>
      <c r="D69" s="43"/>
      <c r="E69" s="43"/>
      <c r="F69" s="43"/>
      <c r="G69" s="43"/>
      <c r="H69" s="43"/>
      <c r="I69" s="43"/>
      <c r="J69" s="43"/>
      <c r="K69" s="43"/>
      <c r="L69" s="43"/>
      <c r="M69" s="42"/>
      <c r="O69" s="44" t="str">
        <f t="shared" si="0"/>
        <v/>
      </c>
    </row>
    <row r="70" spans="1:16" s="44" customFormat="1" ht="21.95" customHeight="1">
      <c r="A70" s="48"/>
      <c r="B70" s="49"/>
      <c r="C70" s="42"/>
      <c r="D70" s="43"/>
      <c r="E70" s="43"/>
      <c r="F70" s="43"/>
      <c r="G70" s="43"/>
      <c r="H70" s="43"/>
      <c r="I70" s="43"/>
      <c r="J70" s="43"/>
      <c r="K70" s="43"/>
      <c r="L70" s="43"/>
      <c r="M70" s="42"/>
      <c r="O70" s="44" t="str">
        <f t="shared" si="0"/>
        <v/>
      </c>
    </row>
    <row r="71" spans="1:16" s="44" customFormat="1" ht="21.95" customHeight="1">
      <c r="A71" s="48"/>
      <c r="B71" s="49"/>
      <c r="C71" s="42"/>
      <c r="D71" s="43"/>
      <c r="E71" s="43"/>
      <c r="F71" s="43"/>
      <c r="G71" s="43"/>
      <c r="H71" s="43"/>
      <c r="I71" s="43"/>
      <c r="J71" s="43"/>
      <c r="K71" s="43"/>
      <c r="L71" s="43"/>
      <c r="M71" s="42"/>
      <c r="O71" s="44" t="str">
        <f t="shared" si="0"/>
        <v/>
      </c>
    </row>
    <row r="72" spans="1:16" s="44" customFormat="1" ht="21.95" customHeight="1">
      <c r="A72" s="48"/>
      <c r="B72" s="49"/>
      <c r="C72" s="42"/>
      <c r="D72" s="43"/>
      <c r="E72" s="43"/>
      <c r="F72" s="43"/>
      <c r="G72" s="43"/>
      <c r="H72" s="43"/>
      <c r="I72" s="43"/>
      <c r="J72" s="43"/>
      <c r="K72" s="43"/>
      <c r="L72" s="43"/>
      <c r="M72" s="42"/>
      <c r="O72" s="44" t="str">
        <f t="shared" si="0"/>
        <v/>
      </c>
    </row>
    <row r="73" spans="1:16" s="44" customFormat="1" ht="21.95" customHeight="1">
      <c r="A73" s="48"/>
      <c r="B73" s="49"/>
      <c r="C73" s="42"/>
      <c r="D73" s="43"/>
      <c r="E73" s="43"/>
      <c r="F73" s="43"/>
      <c r="G73" s="43"/>
      <c r="H73" s="43"/>
      <c r="I73" s="43"/>
      <c r="J73" s="43"/>
      <c r="K73" s="43"/>
      <c r="L73" s="43"/>
      <c r="M73" s="42"/>
      <c r="O73" s="44" t="str">
        <f t="shared" si="0"/>
        <v/>
      </c>
    </row>
    <row r="74" spans="1:16" s="44" customFormat="1" ht="21.95" customHeight="1">
      <c r="A74" s="48"/>
      <c r="B74" s="49"/>
      <c r="C74" s="42"/>
      <c r="D74" s="43"/>
      <c r="E74" s="43"/>
      <c r="F74" s="43"/>
      <c r="G74" s="43"/>
      <c r="H74" s="43"/>
      <c r="I74" s="43"/>
      <c r="J74" s="43"/>
      <c r="K74" s="43"/>
      <c r="L74" s="43"/>
      <c r="M74" s="42"/>
      <c r="O74" s="44" t="str">
        <f t="shared" si="0"/>
        <v/>
      </c>
    </row>
    <row r="75" spans="1:16" s="44" customFormat="1" ht="21.95" customHeight="1">
      <c r="A75" s="48"/>
      <c r="B75" s="49"/>
      <c r="C75" s="42"/>
      <c r="D75" s="43"/>
      <c r="E75" s="43"/>
      <c r="F75" s="43"/>
      <c r="G75" s="43"/>
      <c r="H75" s="43"/>
      <c r="I75" s="43"/>
      <c r="J75" s="43"/>
      <c r="K75" s="43"/>
      <c r="L75" s="43"/>
      <c r="M75" s="42"/>
      <c r="O75" s="44" t="str">
        <f t="shared" si="0"/>
        <v/>
      </c>
    </row>
    <row r="76" spans="1:16" s="44" customFormat="1" ht="21.95" customHeight="1">
      <c r="A76" s="48"/>
      <c r="B76" s="49"/>
      <c r="C76" s="42"/>
      <c r="D76" s="43"/>
      <c r="E76" s="43"/>
      <c r="F76" s="43"/>
      <c r="G76" s="43"/>
      <c r="H76" s="43"/>
      <c r="I76" s="43"/>
      <c r="J76" s="43"/>
      <c r="K76" s="43"/>
      <c r="L76" s="43"/>
      <c r="M76" s="42"/>
      <c r="O76" s="44" t="str">
        <f t="shared" si="0"/>
        <v/>
      </c>
    </row>
    <row r="77" spans="1:16" s="44" customFormat="1" ht="21.95" customHeight="1">
      <c r="A77" s="48"/>
      <c r="B77" s="49"/>
      <c r="C77" s="42"/>
      <c r="D77" s="43"/>
      <c r="E77" s="43"/>
      <c r="F77" s="43"/>
      <c r="G77" s="43"/>
      <c r="H77" s="43"/>
      <c r="I77" s="43"/>
      <c r="J77" s="43"/>
      <c r="K77" s="43"/>
      <c r="L77" s="43"/>
      <c r="M77" s="42"/>
      <c r="O77" s="44" t="str">
        <f t="shared" si="0"/>
        <v/>
      </c>
    </row>
    <row r="78" spans="1:16" s="44" customFormat="1" ht="21.95" customHeight="1">
      <c r="A78" s="48"/>
      <c r="B78" s="49"/>
      <c r="C78" s="42"/>
      <c r="D78" s="43"/>
      <c r="E78" s="43"/>
      <c r="F78" s="43"/>
      <c r="G78" s="43"/>
      <c r="H78" s="43"/>
      <c r="I78" s="43"/>
      <c r="J78" s="43"/>
      <c r="K78" s="43"/>
      <c r="L78" s="43"/>
      <c r="M78" s="42"/>
      <c r="O78" s="44" t="str">
        <f t="shared" si="0"/>
        <v/>
      </c>
    </row>
    <row r="79" spans="1:16" s="44" customFormat="1" ht="21.95" customHeight="1">
      <c r="A79" s="48"/>
      <c r="B79" s="49"/>
      <c r="C79" s="42"/>
      <c r="D79" s="43"/>
      <c r="E79" s="43"/>
      <c r="F79" s="43"/>
      <c r="G79" s="43"/>
      <c r="H79" s="43"/>
      <c r="I79" s="43"/>
      <c r="J79" s="43"/>
      <c r="K79" s="43"/>
      <c r="L79" s="43"/>
      <c r="M79" s="42"/>
      <c r="O79" s="44" t="str">
        <f t="shared" si="0"/>
        <v/>
      </c>
    </row>
    <row r="80" spans="1:16" s="44" customFormat="1" ht="21.95" customHeight="1">
      <c r="A80" s="48"/>
      <c r="B80" s="49"/>
      <c r="C80" s="42"/>
      <c r="D80" s="43"/>
      <c r="E80" s="43"/>
      <c r="F80" s="43"/>
      <c r="G80" s="43"/>
      <c r="H80" s="43"/>
      <c r="I80" s="43"/>
      <c r="J80" s="43"/>
      <c r="K80" s="43"/>
      <c r="L80" s="43"/>
      <c r="M80" s="42"/>
      <c r="O80" s="44" t="str">
        <f t="shared" si="0"/>
        <v/>
      </c>
    </row>
    <row r="81" spans="1:13" s="44" customFormat="1" ht="21.95" customHeight="1">
      <c r="A81" s="48"/>
      <c r="B81" s="49"/>
      <c r="C81" s="42"/>
      <c r="D81" s="43"/>
      <c r="E81" s="43"/>
      <c r="F81" s="43"/>
      <c r="G81" s="43"/>
      <c r="H81" s="43"/>
      <c r="I81" s="43"/>
      <c r="J81" s="43"/>
      <c r="K81" s="43"/>
      <c r="L81" s="43"/>
      <c r="M81" s="42"/>
    </row>
    <row r="82" spans="1:13" s="44" customFormat="1" ht="21.95" customHeight="1">
      <c r="A82" s="48"/>
      <c r="B82" s="49"/>
      <c r="C82" s="42"/>
      <c r="D82" s="43"/>
      <c r="E82" s="43"/>
      <c r="F82" s="43"/>
      <c r="G82" s="43"/>
      <c r="H82" s="43"/>
      <c r="I82" s="43"/>
      <c r="J82" s="43"/>
      <c r="K82" s="43"/>
      <c r="L82" s="43"/>
      <c r="M82" s="42"/>
    </row>
    <row r="83" spans="1:13" s="44" customFormat="1" ht="21.95" customHeight="1">
      <c r="A83" s="48"/>
      <c r="B83" s="49"/>
      <c r="C83" s="42"/>
      <c r="D83" s="43"/>
      <c r="E83" s="43"/>
      <c r="F83" s="43"/>
      <c r="G83" s="43"/>
      <c r="H83" s="43"/>
      <c r="I83" s="43"/>
      <c r="J83" s="43"/>
      <c r="K83" s="43"/>
      <c r="L83" s="43"/>
      <c r="M83" s="42"/>
    </row>
    <row r="84" spans="1:13" s="44" customFormat="1" ht="21.95" customHeight="1">
      <c r="A84" s="48"/>
      <c r="B84" s="49"/>
      <c r="C84" s="42"/>
      <c r="D84" s="43"/>
      <c r="E84" s="43"/>
      <c r="F84" s="43"/>
      <c r="G84" s="43"/>
      <c r="H84" s="43"/>
      <c r="I84" s="43"/>
      <c r="J84" s="43"/>
      <c r="K84" s="43"/>
      <c r="L84" s="43"/>
      <c r="M84" s="42"/>
    </row>
    <row r="85" spans="1:13" s="44" customFormat="1" ht="21.95" customHeight="1">
      <c r="A85" s="48"/>
      <c r="B85" s="49"/>
      <c r="C85" s="42"/>
      <c r="D85" s="43"/>
      <c r="E85" s="43"/>
      <c r="F85" s="43"/>
      <c r="G85" s="43"/>
      <c r="H85" s="43"/>
      <c r="I85" s="43"/>
      <c r="J85" s="43"/>
      <c r="K85" s="43"/>
      <c r="L85" s="43"/>
      <c r="M85" s="42"/>
    </row>
    <row r="86" spans="1:13" s="44" customFormat="1" ht="21.95" customHeight="1">
      <c r="A86" s="48"/>
      <c r="B86" s="49"/>
      <c r="C86" s="42"/>
      <c r="D86" s="43"/>
      <c r="E86" s="43"/>
      <c r="F86" s="43"/>
      <c r="G86" s="43"/>
      <c r="H86" s="43"/>
      <c r="I86" s="43"/>
      <c r="J86" s="43"/>
      <c r="K86" s="43"/>
      <c r="L86" s="43"/>
      <c r="M86" s="42"/>
    </row>
    <row r="87" spans="1:13" s="44" customFormat="1" ht="21.95" customHeight="1">
      <c r="A87" s="48"/>
      <c r="B87" s="49"/>
      <c r="C87" s="42"/>
      <c r="D87" s="43"/>
      <c r="E87" s="43"/>
      <c r="F87" s="43"/>
      <c r="G87" s="43"/>
      <c r="H87" s="43"/>
      <c r="I87" s="43"/>
      <c r="J87" s="43"/>
      <c r="K87" s="43"/>
      <c r="L87" s="43"/>
      <c r="M87" s="42"/>
    </row>
    <row r="88" spans="1:13" s="44" customFormat="1" ht="21.95" customHeight="1">
      <c r="A88" s="48"/>
      <c r="B88" s="49"/>
      <c r="C88" s="42"/>
      <c r="D88" s="43"/>
      <c r="E88" s="43"/>
      <c r="F88" s="43"/>
      <c r="G88" s="43"/>
      <c r="H88" s="43"/>
      <c r="I88" s="43"/>
      <c r="J88" s="43"/>
      <c r="K88" s="43"/>
      <c r="L88" s="43"/>
      <c r="M88" s="42"/>
    </row>
    <row r="89" spans="1:13" s="44" customFormat="1" ht="21.95" customHeight="1">
      <c r="A89" s="48"/>
      <c r="B89" s="49"/>
      <c r="C89" s="42"/>
      <c r="D89" s="43"/>
      <c r="E89" s="43"/>
      <c r="F89" s="43"/>
      <c r="G89" s="43"/>
      <c r="H89" s="43"/>
      <c r="I89" s="43"/>
      <c r="J89" s="43"/>
      <c r="K89" s="43"/>
      <c r="L89" s="43"/>
      <c r="M89" s="42"/>
    </row>
    <row r="90" spans="1:13" s="44" customFormat="1" ht="21.95" customHeight="1">
      <c r="A90" s="48"/>
      <c r="B90" s="49"/>
      <c r="C90" s="42"/>
      <c r="D90" s="43"/>
      <c r="E90" s="43"/>
      <c r="F90" s="43"/>
      <c r="G90" s="43"/>
      <c r="H90" s="43"/>
      <c r="I90" s="43"/>
      <c r="J90" s="43"/>
      <c r="K90" s="43"/>
      <c r="L90" s="43"/>
      <c r="M90" s="42"/>
    </row>
    <row r="91" spans="1:13" s="44" customFormat="1" ht="21.95" customHeight="1">
      <c r="A91" s="48"/>
      <c r="B91" s="49"/>
      <c r="C91" s="42"/>
      <c r="D91" s="43"/>
      <c r="E91" s="43"/>
      <c r="F91" s="43"/>
      <c r="G91" s="43"/>
      <c r="H91" s="43"/>
      <c r="I91" s="43"/>
      <c r="J91" s="43"/>
      <c r="K91" s="43"/>
      <c r="L91" s="43"/>
      <c r="M91" s="42"/>
    </row>
    <row r="92" spans="1:13" s="44" customFormat="1" ht="21.95" customHeight="1">
      <c r="A92" s="48"/>
      <c r="B92" s="49"/>
      <c r="C92" s="42"/>
      <c r="D92" s="43"/>
      <c r="E92" s="43"/>
      <c r="F92" s="43"/>
      <c r="G92" s="43"/>
      <c r="H92" s="43"/>
      <c r="I92" s="43"/>
      <c r="J92" s="43"/>
      <c r="K92" s="43"/>
      <c r="L92" s="43"/>
      <c r="M92" s="42"/>
    </row>
    <row r="93" spans="1:13" s="44" customFormat="1" ht="21.95" customHeight="1">
      <c r="A93" s="48"/>
      <c r="B93" s="49"/>
      <c r="C93" s="42"/>
      <c r="D93" s="43"/>
      <c r="E93" s="43"/>
      <c r="F93" s="43"/>
      <c r="G93" s="43"/>
      <c r="H93" s="43"/>
      <c r="I93" s="43"/>
      <c r="J93" s="43"/>
      <c r="K93" s="43"/>
      <c r="L93" s="43"/>
      <c r="M93" s="42"/>
    </row>
  </sheetData>
  <mergeCells count="9">
    <mergeCell ref="I1:J1"/>
    <mergeCell ref="K1:L1"/>
    <mergeCell ref="M1:M2"/>
    <mergeCell ref="A1:A2"/>
    <mergeCell ref="B1:B2"/>
    <mergeCell ref="C1:C2"/>
    <mergeCell ref="D1:D2"/>
    <mergeCell ref="E1:F1"/>
    <mergeCell ref="G1:H1"/>
  </mergeCells>
  <phoneticPr fontId="1" type="noConversion"/>
  <pageMargins left="0.78740157480314965" right="0.39370078740157483" top="0.77" bottom="0.28000000000000003" header="0.47244094488188981" footer="0.23622047244094491"/>
  <pageSetup paperSize="9" scale="94" orientation="landscape" r:id="rId1"/>
  <headerFooter>
    <oddHeader>&amp;C&amp;"굴림체,굵게"&amp;14설  계  내  역 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51"/>
  </sheetPr>
  <dimension ref="A1:O50"/>
  <sheetViews>
    <sheetView showZeros="0" tabSelected="1" view="pageBreakPreview" zoomScale="115" zoomScaleNormal="115" zoomScaleSheetLayoutView="115" workbookViewId="0">
      <pane xSplit="3" ySplit="3" topLeftCell="D4" activePane="bottomRight" state="frozen"/>
      <selection activeCell="A9" sqref="A9:M9"/>
      <selection pane="topRight" activeCell="A9" sqref="A9:M9"/>
      <selection pane="bottomLeft" activeCell="A9" sqref="A9:M9"/>
      <selection pane="bottomRight" activeCell="K11" sqref="K11"/>
    </sheetView>
  </sheetViews>
  <sheetFormatPr defaultRowHeight="21" customHeight="1"/>
  <cols>
    <col min="1" max="1" width="14.44140625" style="63" customWidth="1"/>
    <col min="2" max="2" width="18.6640625" style="63" customWidth="1"/>
    <col min="3" max="3" width="4.6640625" style="64" customWidth="1"/>
    <col min="4" max="4" width="6.33203125" style="130" customWidth="1"/>
    <col min="5" max="5" width="6.33203125" style="81" customWidth="1"/>
    <col min="6" max="6" width="5.33203125" style="81" customWidth="1"/>
    <col min="7" max="7" width="6.44140625" style="81" customWidth="1"/>
    <col min="8" max="8" width="5.33203125" style="81" customWidth="1"/>
    <col min="9" max="9" width="6.44140625" style="81" customWidth="1"/>
    <col min="10" max="12" width="5.33203125" style="81" customWidth="1"/>
    <col min="13" max="13" width="6.44140625" style="81" customWidth="1"/>
    <col min="14" max="14" width="5.33203125" style="81" customWidth="1"/>
    <col min="15" max="15" width="6.77734375" style="63" customWidth="1"/>
    <col min="16" max="16384" width="8.88671875" style="63"/>
  </cols>
  <sheetData>
    <row r="1" spans="1:15" ht="21" customHeight="1">
      <c r="A1" s="175" t="s">
        <v>199</v>
      </c>
      <c r="B1" s="175"/>
      <c r="C1" s="175"/>
      <c r="D1" s="126"/>
      <c r="E1" s="67"/>
      <c r="F1" s="67"/>
      <c r="G1" s="67"/>
      <c r="H1" s="67"/>
      <c r="I1" s="67"/>
      <c r="J1" s="67"/>
      <c r="K1" s="67"/>
      <c r="L1" s="67"/>
      <c r="M1" s="67"/>
      <c r="N1" s="67"/>
      <c r="O1" s="68"/>
    </row>
    <row r="2" spans="1:15" ht="21" customHeight="1">
      <c r="A2" s="171" t="s">
        <v>73</v>
      </c>
      <c r="B2" s="171" t="s">
        <v>74</v>
      </c>
      <c r="C2" s="171" t="s">
        <v>69</v>
      </c>
      <c r="D2" s="172" t="s">
        <v>77</v>
      </c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1"/>
    </row>
    <row r="3" spans="1:15" ht="23.1" customHeight="1">
      <c r="A3" s="171"/>
      <c r="B3" s="171"/>
      <c r="C3" s="171"/>
      <c r="D3" s="173"/>
      <c r="E3" s="120"/>
      <c r="F3" s="121"/>
      <c r="G3" s="120"/>
      <c r="H3" s="121"/>
      <c r="I3" s="120"/>
      <c r="J3" s="121"/>
      <c r="K3" s="120"/>
      <c r="L3" s="121"/>
      <c r="M3" s="120"/>
      <c r="N3" s="121"/>
      <c r="O3" s="171"/>
    </row>
    <row r="4" spans="1:15" s="76" customFormat="1" ht="21" customHeight="1">
      <c r="A4" s="47" t="s">
        <v>145</v>
      </c>
      <c r="B4" s="47" t="s">
        <v>166</v>
      </c>
      <c r="C4" s="42" t="s">
        <v>79</v>
      </c>
      <c r="D4" s="127">
        <v>8</v>
      </c>
      <c r="E4" s="74"/>
      <c r="F4" s="54"/>
      <c r="G4" s="74"/>
      <c r="H4" s="54"/>
      <c r="I4" s="74"/>
      <c r="J4" s="54"/>
      <c r="K4" s="74"/>
      <c r="L4" s="54"/>
      <c r="M4" s="74"/>
      <c r="N4" s="54"/>
      <c r="O4" s="75"/>
    </row>
    <row r="5" spans="1:15" s="76" customFormat="1" ht="21" customHeight="1">
      <c r="A5" s="47" t="s">
        <v>80</v>
      </c>
      <c r="B5" s="47" t="s">
        <v>150</v>
      </c>
      <c r="C5" s="42" t="s">
        <v>79</v>
      </c>
      <c r="D5" s="127">
        <v>53</v>
      </c>
      <c r="E5" s="74"/>
      <c r="F5" s="54"/>
      <c r="G5" s="74"/>
      <c r="H5" s="54"/>
      <c r="I5" s="74"/>
      <c r="J5" s="54"/>
      <c r="K5" s="74"/>
      <c r="L5" s="54"/>
      <c r="M5" s="74"/>
      <c r="N5" s="54"/>
      <c r="O5" s="75"/>
    </row>
    <row r="6" spans="1:15" s="76" customFormat="1" ht="21" customHeight="1">
      <c r="A6" s="47" t="s">
        <v>165</v>
      </c>
      <c r="B6" s="47" t="s">
        <v>184</v>
      </c>
      <c r="C6" s="42" t="s">
        <v>79</v>
      </c>
      <c r="D6" s="127">
        <v>19</v>
      </c>
      <c r="E6" s="74"/>
      <c r="F6" s="54"/>
      <c r="G6" s="74"/>
      <c r="H6" s="54"/>
      <c r="I6" s="74"/>
      <c r="J6" s="54"/>
      <c r="K6" s="74"/>
      <c r="L6" s="54"/>
      <c r="M6" s="74"/>
      <c r="N6" s="54"/>
      <c r="O6" s="75"/>
    </row>
    <row r="7" spans="1:15" s="76" customFormat="1" ht="21" customHeight="1">
      <c r="A7" s="47" t="s">
        <v>81</v>
      </c>
      <c r="B7" s="47" t="s">
        <v>185</v>
      </c>
      <c r="C7" s="42" t="s">
        <v>79</v>
      </c>
      <c r="D7" s="127">
        <v>5</v>
      </c>
      <c r="E7" s="74"/>
      <c r="F7" s="54"/>
      <c r="G7" s="74"/>
      <c r="H7" s="54"/>
      <c r="I7" s="74"/>
      <c r="J7" s="54"/>
      <c r="K7" s="74"/>
      <c r="L7" s="54"/>
      <c r="M7" s="74"/>
      <c r="N7" s="54"/>
      <c r="O7" s="75"/>
    </row>
    <row r="8" spans="1:15" s="76" customFormat="1" ht="21" customHeight="1">
      <c r="A8" s="47" t="s">
        <v>81</v>
      </c>
      <c r="B8" s="47" t="s">
        <v>186</v>
      </c>
      <c r="C8" s="42" t="s">
        <v>79</v>
      </c>
      <c r="D8" s="127">
        <v>5</v>
      </c>
      <c r="E8" s="74"/>
      <c r="F8" s="54"/>
      <c r="G8" s="74"/>
      <c r="H8" s="54"/>
      <c r="I8" s="74"/>
      <c r="J8" s="54"/>
      <c r="K8" s="74"/>
      <c r="L8" s="54"/>
      <c r="M8" s="74"/>
      <c r="N8" s="54"/>
      <c r="O8" s="75"/>
    </row>
    <row r="9" spans="1:15" s="76" customFormat="1" ht="21" customHeight="1">
      <c r="A9" s="47" t="s">
        <v>82</v>
      </c>
      <c r="B9" s="47" t="s">
        <v>187</v>
      </c>
      <c r="C9" s="42" t="s">
        <v>79</v>
      </c>
      <c r="D9" s="127">
        <v>6</v>
      </c>
      <c r="E9" s="74"/>
      <c r="F9" s="54"/>
      <c r="G9" s="74"/>
      <c r="H9" s="54"/>
      <c r="I9" s="74"/>
      <c r="J9" s="54"/>
      <c r="K9" s="74"/>
      <c r="L9" s="54"/>
      <c r="M9" s="74"/>
      <c r="N9" s="54"/>
      <c r="O9" s="75"/>
    </row>
    <row r="10" spans="1:15" s="76" customFormat="1" ht="21" customHeight="1">
      <c r="A10" s="47" t="s">
        <v>82</v>
      </c>
      <c r="B10" s="47" t="s">
        <v>188</v>
      </c>
      <c r="C10" s="42" t="s">
        <v>79</v>
      </c>
      <c r="D10" s="127">
        <v>8</v>
      </c>
      <c r="E10" s="74"/>
      <c r="F10" s="54"/>
      <c r="G10" s="74"/>
      <c r="H10" s="54"/>
      <c r="I10" s="74"/>
      <c r="J10" s="54"/>
      <c r="K10" s="74"/>
      <c r="L10" s="54"/>
      <c r="M10" s="74"/>
      <c r="N10" s="54"/>
      <c r="O10" s="75"/>
    </row>
    <row r="11" spans="1:15" s="76" customFormat="1" ht="21" customHeight="1">
      <c r="A11" s="47" t="s">
        <v>82</v>
      </c>
      <c r="B11" s="47" t="s">
        <v>189</v>
      </c>
      <c r="C11" s="42" t="s">
        <v>79</v>
      </c>
      <c r="D11" s="127">
        <v>51</v>
      </c>
      <c r="E11" s="74"/>
      <c r="F11" s="54"/>
      <c r="G11" s="74"/>
      <c r="H11" s="54"/>
      <c r="I11" s="74"/>
      <c r="J11" s="54"/>
      <c r="K11" s="74"/>
      <c r="L11" s="54"/>
      <c r="M11" s="74"/>
      <c r="N11" s="54"/>
      <c r="O11" s="75"/>
    </row>
    <row r="12" spans="1:15" s="76" customFormat="1" ht="21" customHeight="1">
      <c r="A12" s="47" t="s">
        <v>183</v>
      </c>
      <c r="B12" s="47" t="s">
        <v>190</v>
      </c>
      <c r="C12" s="42" t="s">
        <v>79</v>
      </c>
      <c r="D12" s="127">
        <v>18</v>
      </c>
      <c r="E12" s="74"/>
      <c r="F12" s="54"/>
      <c r="G12" s="74"/>
      <c r="H12" s="54"/>
      <c r="I12" s="74"/>
      <c r="J12" s="54"/>
      <c r="K12" s="74"/>
      <c r="L12" s="54"/>
      <c r="M12" s="74"/>
      <c r="N12" s="54"/>
      <c r="O12" s="75"/>
    </row>
    <row r="13" spans="1:15" s="76" customFormat="1" ht="21" customHeight="1">
      <c r="A13" s="47" t="s">
        <v>151</v>
      </c>
      <c r="B13" s="47" t="s">
        <v>191</v>
      </c>
      <c r="C13" s="42" t="s">
        <v>79</v>
      </c>
      <c r="D13" s="127">
        <v>6</v>
      </c>
      <c r="E13" s="74"/>
      <c r="F13" s="54"/>
      <c r="G13" s="74"/>
      <c r="H13" s="54"/>
      <c r="I13" s="74"/>
      <c r="J13" s="54"/>
      <c r="K13" s="74"/>
      <c r="L13" s="54"/>
      <c r="M13" s="74"/>
      <c r="N13" s="54"/>
      <c r="O13" s="75"/>
    </row>
    <row r="14" spans="1:15" s="76" customFormat="1" ht="21" customHeight="1">
      <c r="A14" s="47" t="s">
        <v>151</v>
      </c>
      <c r="B14" s="47" t="s">
        <v>192</v>
      </c>
      <c r="C14" s="42" t="s">
        <v>79</v>
      </c>
      <c r="D14" s="127">
        <v>18</v>
      </c>
      <c r="E14" s="74"/>
      <c r="F14" s="54"/>
      <c r="G14" s="74"/>
      <c r="H14" s="54"/>
      <c r="I14" s="74"/>
      <c r="J14" s="54"/>
      <c r="K14" s="74"/>
      <c r="L14" s="54"/>
      <c r="M14" s="74"/>
      <c r="N14" s="54"/>
      <c r="O14" s="119"/>
    </row>
    <row r="15" spans="1:15" s="76" customFormat="1" ht="21" customHeight="1">
      <c r="A15" s="47" t="s">
        <v>151</v>
      </c>
      <c r="B15" s="47" t="s">
        <v>193</v>
      </c>
      <c r="C15" s="42" t="s">
        <v>79</v>
      </c>
      <c r="D15" s="127">
        <v>86</v>
      </c>
      <c r="E15" s="74"/>
      <c r="F15" s="54"/>
      <c r="G15" s="74"/>
      <c r="H15" s="54"/>
      <c r="I15" s="74"/>
      <c r="J15" s="54"/>
      <c r="K15" s="74"/>
      <c r="L15" s="54"/>
      <c r="M15" s="74"/>
      <c r="N15" s="54"/>
      <c r="O15" s="75"/>
    </row>
    <row r="16" spans="1:15" s="76" customFormat="1" ht="21" customHeight="1">
      <c r="A16" s="47" t="s">
        <v>146</v>
      </c>
      <c r="B16" s="47" t="s">
        <v>152</v>
      </c>
      <c r="C16" s="42" t="s">
        <v>147</v>
      </c>
      <c r="D16" s="127">
        <v>2</v>
      </c>
      <c r="E16" s="74"/>
      <c r="F16" s="54"/>
      <c r="G16" s="74"/>
      <c r="H16" s="54"/>
      <c r="I16" s="74"/>
      <c r="J16" s="54"/>
      <c r="K16" s="74"/>
      <c r="L16" s="54"/>
      <c r="M16" s="74"/>
      <c r="N16" s="54"/>
      <c r="O16" s="75"/>
    </row>
    <row r="17" spans="1:15" s="76" customFormat="1" ht="21" customHeight="1">
      <c r="A17" s="47" t="s">
        <v>160</v>
      </c>
      <c r="B17" s="47" t="s">
        <v>167</v>
      </c>
      <c r="C17" s="42" t="s">
        <v>68</v>
      </c>
      <c r="D17" s="127">
        <v>1</v>
      </c>
      <c r="E17" s="74"/>
      <c r="F17" s="54"/>
      <c r="G17" s="74"/>
      <c r="H17" s="54"/>
      <c r="I17" s="74"/>
      <c r="J17" s="54"/>
      <c r="K17" s="74"/>
      <c r="L17" s="54"/>
      <c r="M17" s="74"/>
      <c r="N17" s="54"/>
      <c r="O17" s="75"/>
    </row>
    <row r="18" spans="1:15" s="76" customFormat="1" ht="21" customHeight="1">
      <c r="A18" s="47" t="s">
        <v>172</v>
      </c>
      <c r="B18" s="47" t="s">
        <v>173</v>
      </c>
      <c r="C18" s="42" t="s">
        <v>174</v>
      </c>
      <c r="D18" s="127">
        <v>1</v>
      </c>
      <c r="E18" s="74"/>
      <c r="F18" s="54"/>
      <c r="G18" s="74"/>
      <c r="H18" s="54"/>
      <c r="I18" s="74"/>
      <c r="J18" s="54"/>
      <c r="K18" s="74"/>
      <c r="L18" s="54"/>
      <c r="M18" s="74"/>
      <c r="N18" s="54"/>
      <c r="O18" s="75"/>
    </row>
    <row r="19" spans="1:15" s="76" customFormat="1" ht="21" customHeight="1">
      <c r="A19" s="47" t="s">
        <v>153</v>
      </c>
      <c r="B19" s="47" t="s">
        <v>154</v>
      </c>
      <c r="C19" s="42" t="s">
        <v>68</v>
      </c>
      <c r="D19" s="127">
        <v>6</v>
      </c>
      <c r="E19" s="74"/>
      <c r="F19" s="54"/>
      <c r="G19" s="74"/>
      <c r="H19" s="54"/>
      <c r="I19" s="74"/>
      <c r="J19" s="54"/>
      <c r="K19" s="74"/>
      <c r="L19" s="54"/>
      <c r="M19" s="74"/>
      <c r="N19" s="54"/>
      <c r="O19" s="75"/>
    </row>
    <row r="20" spans="1:15" s="76" customFormat="1" ht="21" customHeight="1">
      <c r="A20" s="47" t="s">
        <v>153</v>
      </c>
      <c r="B20" s="47" t="s">
        <v>155</v>
      </c>
      <c r="C20" s="42" t="s">
        <v>68</v>
      </c>
      <c r="D20" s="127">
        <v>8</v>
      </c>
      <c r="E20" s="74"/>
      <c r="F20" s="54"/>
      <c r="G20" s="74"/>
      <c r="H20" s="54"/>
      <c r="I20" s="74"/>
      <c r="J20" s="54"/>
      <c r="K20" s="74"/>
      <c r="L20" s="54"/>
      <c r="M20" s="74"/>
      <c r="N20" s="54"/>
      <c r="O20" s="75"/>
    </row>
    <row r="21" spans="1:15" s="76" customFormat="1" ht="21" customHeight="1">
      <c r="A21" s="47" t="s">
        <v>156</v>
      </c>
      <c r="B21" s="47" t="s">
        <v>157</v>
      </c>
      <c r="C21" s="42" t="s">
        <v>68</v>
      </c>
      <c r="D21" s="127">
        <v>8</v>
      </c>
      <c r="E21" s="74"/>
      <c r="F21" s="54"/>
      <c r="G21" s="74"/>
      <c r="H21" s="54"/>
      <c r="I21" s="74"/>
      <c r="J21" s="54"/>
      <c r="K21" s="74"/>
      <c r="L21" s="54"/>
      <c r="M21" s="74"/>
      <c r="N21" s="54"/>
      <c r="O21" s="75"/>
    </row>
    <row r="22" spans="1:15" s="76" customFormat="1" ht="21" customHeight="1">
      <c r="A22" s="47" t="s">
        <v>156</v>
      </c>
      <c r="B22" s="47" t="s">
        <v>168</v>
      </c>
      <c r="C22" s="42" t="s">
        <v>68</v>
      </c>
      <c r="D22" s="127">
        <v>8</v>
      </c>
      <c r="E22" s="74"/>
      <c r="F22" s="54"/>
      <c r="G22" s="74"/>
      <c r="H22" s="54"/>
      <c r="I22" s="74"/>
      <c r="J22" s="54"/>
      <c r="K22" s="74"/>
      <c r="L22" s="54"/>
      <c r="M22" s="74"/>
      <c r="N22" s="54"/>
      <c r="O22" s="75"/>
    </row>
    <row r="23" spans="1:15" s="76" customFormat="1" ht="21" customHeight="1">
      <c r="A23" s="47" t="s">
        <v>163</v>
      </c>
      <c r="B23" s="47" t="s">
        <v>161</v>
      </c>
      <c r="C23" s="42" t="s">
        <v>68</v>
      </c>
      <c r="D23" s="127">
        <v>1</v>
      </c>
      <c r="E23" s="74"/>
      <c r="F23" s="54"/>
      <c r="G23" s="74"/>
      <c r="H23" s="54"/>
      <c r="I23" s="74"/>
      <c r="J23" s="54"/>
      <c r="K23" s="74"/>
      <c r="L23" s="54"/>
      <c r="M23" s="74"/>
      <c r="N23" s="54"/>
      <c r="O23" s="75"/>
    </row>
    <row r="24" spans="1:15" s="76" customFormat="1" ht="21" customHeight="1">
      <c r="A24" s="47" t="s">
        <v>164</v>
      </c>
      <c r="B24" s="47" t="s">
        <v>162</v>
      </c>
      <c r="C24" s="42" t="s">
        <v>149</v>
      </c>
      <c r="D24" s="127">
        <v>1</v>
      </c>
      <c r="E24" s="74"/>
      <c r="F24" s="54"/>
      <c r="G24" s="74"/>
      <c r="H24" s="54"/>
      <c r="I24" s="74"/>
      <c r="J24" s="54"/>
      <c r="K24" s="74"/>
      <c r="L24" s="54"/>
      <c r="M24" s="74"/>
      <c r="N24" s="54"/>
      <c r="O24" s="75"/>
    </row>
    <row r="25" spans="1:15" s="76" customFormat="1" ht="21" customHeight="1">
      <c r="A25" s="47" t="s">
        <v>169</v>
      </c>
      <c r="B25" s="47" t="s">
        <v>158</v>
      </c>
      <c r="C25" s="42" t="s">
        <v>148</v>
      </c>
      <c r="D25" s="127">
        <v>1</v>
      </c>
      <c r="E25" s="74"/>
      <c r="F25" s="54"/>
      <c r="G25" s="74"/>
      <c r="H25" s="54"/>
      <c r="I25" s="74"/>
      <c r="J25" s="54"/>
      <c r="K25" s="74"/>
      <c r="L25" s="54"/>
      <c r="M25" s="74"/>
      <c r="N25" s="54"/>
      <c r="O25" s="75"/>
    </row>
    <row r="26" spans="1:15" s="76" customFormat="1" ht="21" customHeight="1">
      <c r="A26" s="47" t="s">
        <v>169</v>
      </c>
      <c r="B26" s="47" t="s">
        <v>159</v>
      </c>
      <c r="C26" s="42" t="s">
        <v>148</v>
      </c>
      <c r="D26" s="127">
        <v>1</v>
      </c>
      <c r="E26" s="74"/>
      <c r="F26" s="54"/>
      <c r="G26" s="74"/>
      <c r="H26" s="54"/>
      <c r="I26" s="74"/>
      <c r="J26" s="54"/>
      <c r="K26" s="74"/>
      <c r="L26" s="54"/>
      <c r="M26" s="74"/>
      <c r="N26" s="54"/>
      <c r="O26" s="75"/>
    </row>
    <row r="27" spans="1:15" s="76" customFormat="1" ht="21" customHeight="1">
      <c r="A27" s="47" t="s">
        <v>182</v>
      </c>
      <c r="B27" s="47">
        <v>0</v>
      </c>
      <c r="C27" s="42" t="s">
        <v>59</v>
      </c>
      <c r="D27" s="127">
        <v>1</v>
      </c>
      <c r="E27" s="74"/>
      <c r="F27" s="54"/>
      <c r="G27" s="74"/>
      <c r="H27" s="54"/>
      <c r="I27" s="74"/>
      <c r="J27" s="54"/>
      <c r="K27" s="74"/>
      <c r="L27" s="54"/>
      <c r="M27" s="74"/>
      <c r="N27" s="54"/>
      <c r="O27" s="75"/>
    </row>
    <row r="28" spans="1:15" s="76" customFormat="1" ht="21" customHeight="1">
      <c r="A28" s="118" t="s">
        <v>83</v>
      </c>
      <c r="B28" s="118" t="s">
        <v>87</v>
      </c>
      <c r="C28" s="36" t="s">
        <v>72</v>
      </c>
      <c r="D28" s="127">
        <v>55</v>
      </c>
      <c r="E28" s="74"/>
      <c r="F28" s="54"/>
      <c r="G28" s="74"/>
      <c r="H28" s="54"/>
      <c r="I28" s="74"/>
      <c r="J28" s="54"/>
      <c r="K28" s="74"/>
      <c r="L28" s="54"/>
      <c r="M28" s="74"/>
      <c r="N28" s="54"/>
      <c r="O28" s="75"/>
    </row>
    <row r="29" spans="1:15" s="76" customFormat="1" ht="21" customHeight="1">
      <c r="A29" s="118" t="s">
        <v>84</v>
      </c>
      <c r="B29" s="118" t="s">
        <v>70</v>
      </c>
      <c r="C29" s="36" t="s">
        <v>171</v>
      </c>
      <c r="D29" s="127">
        <v>12</v>
      </c>
      <c r="E29" s="74"/>
      <c r="F29" s="54"/>
      <c r="G29" s="74"/>
      <c r="H29" s="54"/>
      <c r="I29" s="74"/>
      <c r="J29" s="54"/>
      <c r="K29" s="74"/>
      <c r="L29" s="54"/>
      <c r="M29" s="74"/>
      <c r="N29" s="54"/>
      <c r="O29" s="75"/>
    </row>
    <row r="30" spans="1:15" s="76" customFormat="1" ht="21" customHeight="1">
      <c r="A30" s="118" t="s">
        <v>85</v>
      </c>
      <c r="B30" s="118" t="s">
        <v>70</v>
      </c>
      <c r="C30" s="36" t="s">
        <v>71</v>
      </c>
      <c r="D30" s="127">
        <v>12</v>
      </c>
      <c r="E30" s="74"/>
      <c r="F30" s="54"/>
      <c r="G30" s="74"/>
      <c r="H30" s="54"/>
      <c r="I30" s="74"/>
      <c r="J30" s="54"/>
      <c r="K30" s="74"/>
      <c r="L30" s="54"/>
      <c r="M30" s="74"/>
      <c r="N30" s="54"/>
      <c r="O30" s="75"/>
    </row>
    <row r="31" spans="1:15" s="125" customFormat="1" ht="21" customHeight="1">
      <c r="A31" s="118" t="s">
        <v>170</v>
      </c>
      <c r="B31" s="118" t="s">
        <v>194</v>
      </c>
      <c r="C31" s="36" t="s">
        <v>195</v>
      </c>
      <c r="D31" s="128">
        <v>1</v>
      </c>
      <c r="E31" s="122"/>
      <c r="F31" s="123"/>
      <c r="G31" s="122"/>
      <c r="H31" s="123"/>
      <c r="I31" s="122"/>
      <c r="J31" s="123"/>
      <c r="K31" s="122"/>
      <c r="L31" s="123"/>
      <c r="M31" s="122"/>
      <c r="N31" s="123"/>
      <c r="O31" s="124"/>
    </row>
    <row r="32" spans="1:15" s="112" customFormat="1" ht="21" customHeight="1">
      <c r="A32" s="118" t="s">
        <v>196</v>
      </c>
      <c r="B32" s="118" t="s">
        <v>197</v>
      </c>
      <c r="C32" s="36" t="s">
        <v>198</v>
      </c>
      <c r="D32" s="128">
        <v>146</v>
      </c>
      <c r="E32" s="110"/>
      <c r="F32" s="109"/>
      <c r="G32" s="110"/>
      <c r="H32" s="109"/>
      <c r="I32" s="110"/>
      <c r="J32" s="109"/>
      <c r="K32" s="110"/>
      <c r="L32" s="109"/>
      <c r="M32" s="110"/>
      <c r="N32" s="109"/>
      <c r="O32" s="111"/>
    </row>
    <row r="33" spans="1:15" s="117" customFormat="1" ht="21" customHeight="1">
      <c r="A33" s="113"/>
      <c r="B33" s="113"/>
      <c r="C33" s="86"/>
      <c r="D33" s="129"/>
      <c r="E33" s="115"/>
      <c r="F33" s="114"/>
      <c r="G33" s="115"/>
      <c r="H33" s="114"/>
      <c r="I33" s="115"/>
      <c r="J33" s="114"/>
      <c r="K33" s="115"/>
      <c r="L33" s="114"/>
      <c r="M33" s="115"/>
      <c r="N33" s="114"/>
      <c r="O33" s="116"/>
    </row>
    <row r="34" spans="1:15" s="76" customFormat="1" ht="21" customHeight="1">
      <c r="A34" s="47"/>
      <c r="B34" s="47"/>
      <c r="C34" s="42"/>
      <c r="D34" s="127"/>
      <c r="E34" s="74"/>
      <c r="F34" s="54"/>
      <c r="G34" s="74"/>
      <c r="H34" s="54"/>
      <c r="I34" s="74"/>
      <c r="J34" s="54"/>
      <c r="K34" s="74"/>
      <c r="L34" s="54"/>
      <c r="M34" s="74"/>
      <c r="N34" s="54"/>
      <c r="O34" s="75"/>
    </row>
    <row r="35" spans="1:15" s="76" customFormat="1" ht="21" customHeight="1">
      <c r="A35" s="47"/>
      <c r="B35" s="47"/>
      <c r="C35" s="42"/>
      <c r="D35" s="127"/>
      <c r="E35" s="74"/>
      <c r="F35" s="54"/>
      <c r="G35" s="74"/>
      <c r="H35" s="54"/>
      <c r="I35" s="74"/>
      <c r="J35" s="54"/>
      <c r="K35" s="74"/>
      <c r="L35" s="54"/>
      <c r="M35" s="74"/>
      <c r="N35" s="54"/>
      <c r="O35" s="75"/>
    </row>
    <row r="36" spans="1:15" s="76" customFormat="1" ht="21" customHeight="1">
      <c r="A36" s="47"/>
      <c r="B36" s="47"/>
      <c r="C36" s="42"/>
      <c r="D36" s="127"/>
      <c r="E36" s="74"/>
      <c r="F36" s="54"/>
      <c r="G36" s="74"/>
      <c r="H36" s="54"/>
      <c r="I36" s="74"/>
      <c r="J36" s="54"/>
      <c r="K36" s="74"/>
      <c r="L36" s="54"/>
      <c r="M36" s="74"/>
      <c r="N36" s="54"/>
      <c r="O36" s="75"/>
    </row>
    <row r="37" spans="1:15" s="76" customFormat="1" ht="21" customHeight="1">
      <c r="A37" s="47"/>
      <c r="B37" s="47"/>
      <c r="C37" s="42"/>
      <c r="D37" s="127"/>
      <c r="E37" s="74"/>
      <c r="F37" s="54"/>
      <c r="G37" s="74"/>
      <c r="H37" s="54"/>
      <c r="I37" s="74"/>
      <c r="J37" s="54"/>
      <c r="K37" s="74"/>
      <c r="L37" s="54"/>
      <c r="M37" s="74"/>
      <c r="N37" s="54"/>
      <c r="O37" s="75"/>
    </row>
    <row r="38" spans="1:15" s="76" customFormat="1" ht="21" customHeight="1">
      <c r="A38" s="47"/>
      <c r="B38" s="47"/>
      <c r="C38" s="42"/>
      <c r="D38" s="127"/>
      <c r="E38" s="74"/>
      <c r="F38" s="54"/>
      <c r="G38" s="74"/>
      <c r="H38" s="54"/>
      <c r="I38" s="74"/>
      <c r="J38" s="54"/>
      <c r="K38" s="74"/>
      <c r="L38" s="54"/>
      <c r="M38" s="74"/>
      <c r="N38" s="54"/>
      <c r="O38" s="75"/>
    </row>
    <row r="39" spans="1:15" s="76" customFormat="1" ht="21" customHeight="1">
      <c r="A39" s="47"/>
      <c r="B39" s="47"/>
      <c r="C39" s="42"/>
      <c r="D39" s="127"/>
      <c r="E39" s="74"/>
      <c r="F39" s="54"/>
      <c r="G39" s="74"/>
      <c r="H39" s="54"/>
      <c r="I39" s="74"/>
      <c r="J39" s="54"/>
      <c r="K39" s="74"/>
      <c r="L39" s="54"/>
      <c r="M39" s="74"/>
      <c r="N39" s="54"/>
      <c r="O39" s="75"/>
    </row>
    <row r="40" spans="1:15" s="76" customFormat="1" ht="21" customHeight="1">
      <c r="A40" s="47"/>
      <c r="B40" s="47"/>
      <c r="C40" s="42"/>
      <c r="D40" s="127"/>
      <c r="E40" s="74"/>
      <c r="F40" s="54"/>
      <c r="G40" s="74"/>
      <c r="H40" s="54"/>
      <c r="I40" s="74"/>
      <c r="J40" s="54"/>
      <c r="K40" s="74"/>
      <c r="L40" s="54"/>
      <c r="M40" s="74"/>
      <c r="N40" s="54"/>
      <c r="O40" s="75"/>
    </row>
    <row r="41" spans="1:15" s="76" customFormat="1" ht="21" customHeight="1">
      <c r="A41" s="47"/>
      <c r="B41" s="47"/>
      <c r="C41" s="42"/>
      <c r="D41" s="127"/>
      <c r="E41" s="74"/>
      <c r="F41" s="54"/>
      <c r="G41" s="74"/>
      <c r="H41" s="54"/>
      <c r="I41" s="74"/>
      <c r="J41" s="54"/>
      <c r="K41" s="74"/>
      <c r="L41" s="54"/>
      <c r="M41" s="74"/>
      <c r="N41" s="54"/>
      <c r="O41" s="75"/>
    </row>
    <row r="42" spans="1:15" s="76" customFormat="1" ht="21" customHeight="1">
      <c r="A42" s="47"/>
      <c r="B42" s="47"/>
      <c r="C42" s="42"/>
      <c r="D42" s="127"/>
      <c r="E42" s="74"/>
      <c r="F42" s="54"/>
      <c r="G42" s="74"/>
      <c r="H42" s="54"/>
      <c r="I42" s="74"/>
      <c r="J42" s="54"/>
      <c r="K42" s="74"/>
      <c r="L42" s="54"/>
      <c r="M42" s="74"/>
      <c r="N42" s="54"/>
      <c r="O42" s="75"/>
    </row>
    <row r="43" spans="1:15" s="76" customFormat="1" ht="21" customHeight="1">
      <c r="A43" s="47"/>
      <c r="B43" s="47"/>
      <c r="C43" s="42"/>
      <c r="D43" s="127"/>
      <c r="E43" s="74"/>
      <c r="F43" s="54"/>
      <c r="G43" s="74"/>
      <c r="H43" s="54"/>
      <c r="I43" s="74"/>
      <c r="J43" s="54"/>
      <c r="K43" s="74"/>
      <c r="L43" s="54"/>
      <c r="M43" s="74"/>
      <c r="N43" s="54"/>
      <c r="O43" s="75"/>
    </row>
    <row r="44" spans="1:15" s="76" customFormat="1" ht="21" customHeight="1">
      <c r="A44" s="47"/>
      <c r="B44" s="47"/>
      <c r="C44" s="42"/>
      <c r="D44" s="127"/>
      <c r="E44" s="74"/>
      <c r="F44" s="54"/>
      <c r="G44" s="74"/>
      <c r="H44" s="54"/>
      <c r="I44" s="74"/>
      <c r="J44" s="54"/>
      <c r="K44" s="74"/>
      <c r="L44" s="54"/>
      <c r="M44" s="74"/>
      <c r="N44" s="54"/>
      <c r="O44" s="75"/>
    </row>
    <row r="45" spans="1:15" s="76" customFormat="1" ht="21" customHeight="1">
      <c r="A45" s="47"/>
      <c r="B45" s="47"/>
      <c r="C45" s="42"/>
      <c r="D45" s="127"/>
      <c r="E45" s="74"/>
      <c r="F45" s="54"/>
      <c r="G45" s="74"/>
      <c r="H45" s="54"/>
      <c r="I45" s="74"/>
      <c r="J45" s="54"/>
      <c r="K45" s="74"/>
      <c r="L45" s="54"/>
      <c r="M45" s="74"/>
      <c r="N45" s="54"/>
      <c r="O45" s="75"/>
    </row>
    <row r="46" spans="1:15" s="76" customFormat="1" ht="21" customHeight="1">
      <c r="A46" s="47"/>
      <c r="B46" s="47"/>
      <c r="C46" s="42"/>
      <c r="D46" s="127"/>
      <c r="E46" s="74"/>
      <c r="F46" s="54"/>
      <c r="G46" s="74"/>
      <c r="H46" s="54"/>
      <c r="I46" s="74"/>
      <c r="J46" s="54"/>
      <c r="K46" s="74"/>
      <c r="L46" s="54"/>
      <c r="M46" s="74"/>
      <c r="N46" s="54"/>
      <c r="O46" s="75"/>
    </row>
    <row r="47" spans="1:15" s="76" customFormat="1" ht="21" customHeight="1">
      <c r="A47" s="47"/>
      <c r="B47" s="47"/>
      <c r="C47" s="42"/>
      <c r="D47" s="127"/>
      <c r="E47" s="74"/>
      <c r="F47" s="54"/>
      <c r="G47" s="74"/>
      <c r="H47" s="54"/>
      <c r="I47" s="74"/>
      <c r="J47" s="54"/>
      <c r="K47" s="74"/>
      <c r="L47" s="54"/>
      <c r="M47" s="74"/>
      <c r="N47" s="54"/>
      <c r="O47" s="75"/>
    </row>
    <row r="48" spans="1:15" s="76" customFormat="1" ht="21" customHeight="1">
      <c r="A48" s="47"/>
      <c r="B48" s="47"/>
      <c r="C48" s="42"/>
      <c r="D48" s="127"/>
      <c r="E48" s="74"/>
      <c r="F48" s="54"/>
      <c r="G48" s="74"/>
      <c r="H48" s="54"/>
      <c r="I48" s="74"/>
      <c r="J48" s="54"/>
      <c r="K48" s="74"/>
      <c r="L48" s="54"/>
      <c r="M48" s="74"/>
      <c r="N48" s="54"/>
      <c r="O48" s="75"/>
    </row>
    <row r="49" spans="1:15" s="76" customFormat="1" ht="21" customHeight="1">
      <c r="A49" s="47"/>
      <c r="B49" s="47"/>
      <c r="C49" s="42"/>
      <c r="D49" s="127"/>
      <c r="E49" s="74"/>
      <c r="F49" s="54"/>
      <c r="G49" s="74"/>
      <c r="H49" s="54"/>
      <c r="I49" s="74"/>
      <c r="J49" s="54"/>
      <c r="K49" s="74"/>
      <c r="L49" s="54"/>
      <c r="M49" s="74"/>
      <c r="N49" s="54"/>
      <c r="O49" s="75"/>
    </row>
    <row r="50" spans="1:15" s="76" customFormat="1" ht="21" customHeight="1">
      <c r="A50" s="47"/>
      <c r="B50" s="47"/>
      <c r="C50" s="42"/>
      <c r="D50" s="127"/>
      <c r="E50" s="74"/>
      <c r="F50" s="54"/>
      <c r="G50" s="74"/>
      <c r="H50" s="54"/>
      <c r="I50" s="74"/>
      <c r="J50" s="54"/>
      <c r="K50" s="74"/>
      <c r="L50" s="54"/>
      <c r="M50" s="74"/>
      <c r="N50" s="54"/>
      <c r="O50" s="75"/>
    </row>
  </sheetData>
  <mergeCells count="11">
    <mergeCell ref="A1:C1"/>
    <mergeCell ref="A2:A3"/>
    <mergeCell ref="B2:B3"/>
    <mergeCell ref="C2:C3"/>
    <mergeCell ref="O2:O3"/>
    <mergeCell ref="D2:D3"/>
    <mergeCell ref="E2:F2"/>
    <mergeCell ref="G2:H2"/>
    <mergeCell ref="K2:L2"/>
    <mergeCell ref="M2:N2"/>
    <mergeCell ref="I2:J2"/>
  </mergeCells>
  <phoneticPr fontId="1" type="noConversion"/>
  <pageMargins left="0.6692913385826772" right="0" top="0.74803149606299213" bottom="0.31496062992125984" header="0.47244094488188981" footer="0.19685039370078741"/>
  <pageSetup paperSize="9" scale="88" orientation="landscape" r:id="rId1"/>
  <headerFooter>
    <oddHeader>&amp;C&amp;"돋움,굵게"&amp;14자 료 산 출 근 거 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27"/>
  <sheetViews>
    <sheetView showZeros="0" view="pageBreakPreview" zoomScaleNormal="100" zoomScaleSheetLayoutView="100" workbookViewId="0">
      <pane xSplit="3" ySplit="3" topLeftCell="D4" activePane="bottomRight" state="frozen"/>
      <selection activeCell="A9" sqref="A9:M9"/>
      <selection pane="topRight" activeCell="A9" sqref="A9:M9"/>
      <selection pane="bottomLeft" activeCell="A9" sqref="A9:M9"/>
      <selection pane="bottomRight" activeCell="A4" sqref="A4:D4"/>
    </sheetView>
  </sheetViews>
  <sheetFormatPr defaultRowHeight="21" customHeight="1"/>
  <cols>
    <col min="1" max="1" width="16.77734375" style="63" customWidth="1"/>
    <col min="2" max="2" width="24.44140625" style="63" customWidth="1"/>
    <col min="3" max="3" width="4.6640625" style="64" customWidth="1"/>
    <col min="4" max="7" width="8.77734375" style="64" customWidth="1"/>
    <col min="8" max="8" width="6.33203125" style="80" customWidth="1"/>
    <col min="9" max="12" width="9.77734375" style="81" customWidth="1"/>
    <col min="13" max="13" width="6.77734375" style="63" customWidth="1"/>
    <col min="14" max="14" width="4.77734375" style="63" customWidth="1"/>
    <col min="15" max="16384" width="8.88671875" style="63"/>
  </cols>
  <sheetData>
    <row r="1" spans="1:15" ht="21" customHeight="1">
      <c r="A1" s="175" t="s">
        <v>144</v>
      </c>
      <c r="B1" s="175"/>
      <c r="C1" s="175"/>
      <c r="D1" s="175"/>
      <c r="E1" s="175"/>
      <c r="F1" s="175"/>
      <c r="G1" s="175"/>
      <c r="H1" s="66"/>
      <c r="I1" s="67"/>
      <c r="J1" s="67"/>
      <c r="K1" s="67"/>
      <c r="L1" s="67"/>
      <c r="M1" s="68"/>
    </row>
    <row r="2" spans="1:15" ht="21" customHeight="1">
      <c r="A2" s="170" t="s">
        <v>73</v>
      </c>
      <c r="B2" s="170" t="s">
        <v>74</v>
      </c>
      <c r="C2" s="170" t="s">
        <v>69</v>
      </c>
      <c r="D2" s="69" t="s">
        <v>75</v>
      </c>
      <c r="E2" s="70"/>
      <c r="F2" s="70"/>
      <c r="G2" s="70"/>
      <c r="H2" s="177" t="s">
        <v>76</v>
      </c>
      <c r="I2" s="176" t="s">
        <v>88</v>
      </c>
      <c r="J2" s="176"/>
      <c r="K2" s="176" t="s">
        <v>89</v>
      </c>
      <c r="L2" s="176"/>
      <c r="M2" s="170" t="s">
        <v>78</v>
      </c>
    </row>
    <row r="3" spans="1:15" ht="21" customHeight="1">
      <c r="A3" s="170"/>
      <c r="B3" s="170"/>
      <c r="C3" s="170"/>
      <c r="D3" s="82"/>
      <c r="E3" s="82"/>
      <c r="F3" s="82"/>
      <c r="G3" s="82"/>
      <c r="H3" s="178"/>
      <c r="I3" s="72" t="s">
        <v>90</v>
      </c>
      <c r="J3" s="71" t="s">
        <v>91</v>
      </c>
      <c r="K3" s="72" t="s">
        <v>90</v>
      </c>
      <c r="L3" s="71" t="s">
        <v>91</v>
      </c>
      <c r="M3" s="170"/>
    </row>
    <row r="4" spans="1:15" s="76" customFormat="1" ht="21" customHeight="1">
      <c r="A4" s="47"/>
      <c r="B4" s="47"/>
      <c r="C4" s="47"/>
      <c r="D4" s="47"/>
      <c r="E4" s="73"/>
      <c r="F4" s="73"/>
      <c r="G4" s="73"/>
      <c r="H4" s="83">
        <f>SUM(D4:G4)</f>
        <v>0</v>
      </c>
      <c r="I4" s="74" t="e">
        <f>#REF!*2.2</f>
        <v>#REF!</v>
      </c>
      <c r="J4" s="54" t="e">
        <f>ROUNDDOWN($H4*I4,1)</f>
        <v>#REF!</v>
      </c>
      <c r="K4" s="74"/>
      <c r="L4" s="54">
        <f>ROUNDDOWN($H4*K4,1)</f>
        <v>0</v>
      </c>
      <c r="M4" s="75"/>
      <c r="O4" s="65"/>
    </row>
    <row r="5" spans="1:15" s="76" customFormat="1" ht="21" customHeight="1">
      <c r="A5" s="47"/>
      <c r="B5" s="47"/>
      <c r="C5" s="47"/>
      <c r="D5" s="47"/>
      <c r="E5" s="73"/>
      <c r="F5" s="73"/>
      <c r="G5" s="73"/>
      <c r="H5" s="83"/>
      <c r="I5" s="74"/>
      <c r="J5" s="54"/>
      <c r="K5" s="74"/>
      <c r="L5" s="54"/>
      <c r="M5" s="75"/>
      <c r="O5" s="65"/>
    </row>
    <row r="6" spans="1:15" s="76" customFormat="1" ht="21" customHeight="1">
      <c r="A6" s="47"/>
      <c r="B6" s="47"/>
      <c r="C6" s="47"/>
      <c r="D6" s="47"/>
      <c r="E6" s="73"/>
      <c r="F6" s="73"/>
      <c r="G6" s="73"/>
      <c r="H6" s="83"/>
      <c r="I6" s="74"/>
      <c r="J6" s="54"/>
      <c r="K6" s="74"/>
      <c r="L6" s="54"/>
      <c r="M6" s="75"/>
      <c r="O6" s="65"/>
    </row>
    <row r="7" spans="1:15" s="76" customFormat="1" ht="21" customHeight="1">
      <c r="A7" s="47"/>
      <c r="B7" s="47"/>
      <c r="C7" s="47"/>
      <c r="D7" s="47"/>
      <c r="E7" s="73"/>
      <c r="F7" s="73"/>
      <c r="G7" s="73"/>
      <c r="H7" s="83"/>
      <c r="I7" s="74"/>
      <c r="J7" s="54"/>
      <c r="K7" s="74"/>
      <c r="L7" s="54"/>
      <c r="M7" s="75"/>
      <c r="O7" s="65"/>
    </row>
    <row r="8" spans="1:15" s="76" customFormat="1" ht="21" customHeight="1">
      <c r="A8" s="47"/>
      <c r="B8" s="47"/>
      <c r="C8" s="47"/>
      <c r="D8" s="47"/>
      <c r="E8" s="73"/>
      <c r="F8" s="73"/>
      <c r="G8" s="73"/>
      <c r="H8" s="83"/>
      <c r="I8" s="74"/>
      <c r="J8" s="54"/>
      <c r="K8" s="74"/>
      <c r="L8" s="54"/>
      <c r="M8" s="75"/>
      <c r="O8" s="65"/>
    </row>
    <row r="9" spans="1:15" s="76" customFormat="1" ht="21" customHeight="1">
      <c r="A9" s="47"/>
      <c r="B9" s="47"/>
      <c r="C9" s="47"/>
      <c r="D9" s="47"/>
      <c r="E9" s="73"/>
      <c r="F9" s="73"/>
      <c r="G9" s="73"/>
      <c r="H9" s="83"/>
      <c r="I9" s="74"/>
      <c r="J9" s="54"/>
      <c r="K9" s="74"/>
      <c r="L9" s="54"/>
      <c r="M9" s="75"/>
      <c r="O9" s="65"/>
    </row>
    <row r="10" spans="1:15" s="76" customFormat="1" ht="21" customHeight="1">
      <c r="A10" s="47"/>
      <c r="B10" s="47"/>
      <c r="C10" s="47"/>
      <c r="D10" s="47"/>
      <c r="E10" s="47"/>
      <c r="F10" s="47"/>
      <c r="G10" s="47"/>
      <c r="H10" s="83"/>
      <c r="I10" s="74"/>
      <c r="J10" s="54"/>
      <c r="K10" s="74"/>
      <c r="L10" s="54"/>
      <c r="M10" s="75"/>
      <c r="O10" s="65"/>
    </row>
    <row r="11" spans="1:15" s="76" customFormat="1" ht="21" customHeight="1">
      <c r="A11" s="47"/>
      <c r="B11" s="47"/>
      <c r="C11" s="47"/>
      <c r="D11" s="47"/>
      <c r="E11" s="47"/>
      <c r="F11" s="47"/>
      <c r="G11" s="47"/>
      <c r="H11" s="83"/>
      <c r="I11" s="74"/>
      <c r="J11" s="54"/>
      <c r="K11" s="74"/>
      <c r="L11" s="54"/>
      <c r="M11" s="75"/>
      <c r="O11" s="65"/>
    </row>
    <row r="12" spans="1:15" s="76" customFormat="1" ht="21" customHeight="1">
      <c r="A12" s="47"/>
      <c r="B12" s="47"/>
      <c r="C12" s="47"/>
      <c r="D12" s="47"/>
      <c r="E12" s="47"/>
      <c r="F12" s="47"/>
      <c r="G12" s="47"/>
      <c r="H12" s="83"/>
      <c r="I12" s="74"/>
      <c r="J12" s="54"/>
      <c r="K12" s="74"/>
      <c r="L12" s="54"/>
      <c r="M12" s="75"/>
      <c r="O12" s="65"/>
    </row>
    <row r="13" spans="1:15" s="76" customFormat="1" ht="21" customHeight="1">
      <c r="A13" s="47"/>
      <c r="B13" s="47"/>
      <c r="C13" s="47"/>
      <c r="D13" s="47"/>
      <c r="E13" s="47"/>
      <c r="F13" s="47"/>
      <c r="G13" s="47"/>
      <c r="H13" s="83"/>
      <c r="I13" s="74"/>
      <c r="J13" s="54"/>
      <c r="K13" s="74"/>
      <c r="L13" s="54"/>
      <c r="M13" s="75"/>
      <c r="O13" s="65"/>
    </row>
    <row r="14" spans="1:15" s="76" customFormat="1" ht="21" customHeight="1">
      <c r="A14" s="47"/>
      <c r="B14" s="47"/>
      <c r="C14" s="42"/>
      <c r="D14" s="73"/>
      <c r="E14" s="73"/>
      <c r="F14" s="73"/>
      <c r="G14" s="73"/>
      <c r="H14" s="83"/>
      <c r="I14" s="74"/>
      <c r="J14" s="54"/>
      <c r="K14" s="74"/>
      <c r="L14" s="54"/>
      <c r="M14" s="75"/>
      <c r="O14" s="65"/>
    </row>
    <row r="15" spans="1:15" s="76" customFormat="1" ht="21" customHeight="1">
      <c r="A15" s="47"/>
      <c r="B15" s="47"/>
      <c r="C15" s="42"/>
      <c r="D15" s="73"/>
      <c r="E15" s="73"/>
      <c r="F15" s="73"/>
      <c r="G15" s="73"/>
      <c r="H15" s="83"/>
      <c r="I15" s="74"/>
      <c r="J15" s="54"/>
      <c r="K15" s="74"/>
      <c r="L15" s="54"/>
      <c r="M15" s="75"/>
      <c r="O15" s="65"/>
    </row>
    <row r="16" spans="1:15" s="76" customFormat="1" ht="21" customHeight="1">
      <c r="A16" s="47"/>
      <c r="B16" s="47"/>
      <c r="C16" s="42"/>
      <c r="D16" s="73"/>
      <c r="E16" s="73"/>
      <c r="F16" s="73"/>
      <c r="G16" s="73"/>
      <c r="H16" s="83"/>
      <c r="I16" s="74"/>
      <c r="J16" s="54"/>
      <c r="K16" s="74"/>
      <c r="L16" s="54"/>
      <c r="M16" s="75"/>
      <c r="O16" s="65"/>
    </row>
    <row r="17" spans="1:15" s="76" customFormat="1" ht="21" customHeight="1">
      <c r="A17" s="47"/>
      <c r="B17" s="47"/>
      <c r="C17" s="42"/>
      <c r="D17" s="73"/>
      <c r="E17" s="73"/>
      <c r="F17" s="73"/>
      <c r="G17" s="73"/>
      <c r="H17" s="83"/>
      <c r="I17" s="74"/>
      <c r="J17" s="54"/>
      <c r="K17" s="74"/>
      <c r="L17" s="54"/>
      <c r="M17" s="75"/>
      <c r="O17" s="65"/>
    </row>
    <row r="18" spans="1:15" s="76" customFormat="1" ht="21" customHeight="1">
      <c r="A18" s="47"/>
      <c r="B18" s="47"/>
      <c r="C18" s="42"/>
      <c r="D18" s="73"/>
      <c r="E18" s="73"/>
      <c r="F18" s="73"/>
      <c r="G18" s="73"/>
      <c r="H18" s="83"/>
      <c r="I18" s="74"/>
      <c r="J18" s="54"/>
      <c r="K18" s="74"/>
      <c r="L18" s="54"/>
      <c r="M18" s="75"/>
      <c r="O18" s="65"/>
    </row>
    <row r="19" spans="1:15" s="76" customFormat="1" ht="21" customHeight="1">
      <c r="A19" s="47"/>
      <c r="B19" s="47"/>
      <c r="C19" s="42"/>
      <c r="D19" s="73"/>
      <c r="E19" s="73"/>
      <c r="F19" s="73"/>
      <c r="G19" s="73"/>
      <c r="H19" s="83"/>
      <c r="I19" s="74"/>
      <c r="J19" s="54"/>
      <c r="K19" s="74"/>
      <c r="L19" s="54"/>
      <c r="M19" s="75"/>
      <c r="O19" s="65"/>
    </row>
    <row r="20" spans="1:15" s="76" customFormat="1" ht="21" customHeight="1">
      <c r="A20" s="47"/>
      <c r="B20" s="47"/>
      <c r="C20" s="42"/>
      <c r="D20" s="73"/>
      <c r="E20" s="73"/>
      <c r="F20" s="73"/>
      <c r="G20" s="73"/>
      <c r="H20" s="83"/>
      <c r="I20" s="74"/>
      <c r="J20" s="54"/>
      <c r="K20" s="74"/>
      <c r="L20" s="54"/>
      <c r="M20" s="75"/>
      <c r="O20" s="65"/>
    </row>
    <row r="21" spans="1:15" s="76" customFormat="1" ht="21" customHeight="1">
      <c r="A21" s="47"/>
      <c r="B21" s="47"/>
      <c r="C21" s="42"/>
      <c r="D21" s="73"/>
      <c r="E21" s="73"/>
      <c r="F21" s="73"/>
      <c r="G21" s="73"/>
      <c r="H21" s="83"/>
      <c r="I21" s="74"/>
      <c r="J21" s="54"/>
      <c r="K21" s="74"/>
      <c r="L21" s="54"/>
      <c r="M21" s="75"/>
      <c r="O21" s="65"/>
    </row>
    <row r="22" spans="1:15" s="76" customFormat="1" ht="21" customHeight="1">
      <c r="A22" s="47"/>
      <c r="B22" s="47"/>
      <c r="C22" s="42"/>
      <c r="D22" s="73"/>
      <c r="E22" s="73"/>
      <c r="F22" s="73"/>
      <c r="G22" s="73"/>
      <c r="H22" s="83"/>
      <c r="I22" s="74"/>
      <c r="J22" s="54"/>
      <c r="K22" s="74"/>
      <c r="L22" s="54"/>
      <c r="M22" s="75"/>
      <c r="O22" s="65"/>
    </row>
    <row r="23" spans="1:15" s="76" customFormat="1" ht="21" customHeight="1">
      <c r="A23" s="47"/>
      <c r="B23" s="47"/>
      <c r="C23" s="42"/>
      <c r="D23" s="73"/>
      <c r="E23" s="73"/>
      <c r="F23" s="73"/>
      <c r="G23" s="73"/>
      <c r="H23" s="83"/>
      <c r="I23" s="74"/>
      <c r="J23" s="54"/>
      <c r="K23" s="74"/>
      <c r="L23" s="54"/>
      <c r="M23" s="75"/>
      <c r="O23" s="65"/>
    </row>
    <row r="24" spans="1:15" s="76" customFormat="1" ht="21" customHeight="1">
      <c r="A24" s="47"/>
      <c r="B24" s="47"/>
      <c r="C24" s="42"/>
      <c r="D24" s="73"/>
      <c r="E24" s="73"/>
      <c r="F24" s="73"/>
      <c r="G24" s="73"/>
      <c r="H24" s="83"/>
      <c r="I24" s="74"/>
      <c r="J24" s="54"/>
      <c r="K24" s="74"/>
      <c r="L24" s="54"/>
      <c r="M24" s="75"/>
      <c r="O24" s="65"/>
    </row>
    <row r="25" spans="1:15" s="76" customFormat="1" ht="21" customHeight="1">
      <c r="A25" s="47"/>
      <c r="B25" s="47"/>
      <c r="C25" s="42"/>
      <c r="D25" s="73"/>
      <c r="E25" s="73"/>
      <c r="F25" s="73"/>
      <c r="G25" s="73"/>
      <c r="H25" s="83"/>
      <c r="I25" s="74"/>
      <c r="J25" s="54"/>
      <c r="K25" s="74"/>
      <c r="L25" s="54"/>
      <c r="M25" s="75"/>
      <c r="O25" s="65"/>
    </row>
    <row r="26" spans="1:15" s="76" customFormat="1" ht="21" customHeight="1">
      <c r="A26" s="47"/>
      <c r="B26" s="47"/>
      <c r="C26" s="42"/>
      <c r="D26" s="73"/>
      <c r="E26" s="73"/>
      <c r="F26" s="73"/>
      <c r="G26" s="73"/>
      <c r="H26" s="83"/>
      <c r="I26" s="74"/>
      <c r="J26" s="54"/>
      <c r="K26" s="74"/>
      <c r="L26" s="54"/>
      <c r="M26" s="75"/>
      <c r="O26" s="65"/>
    </row>
    <row r="27" spans="1:15" ht="21" customHeight="1">
      <c r="A27" s="77" t="s">
        <v>86</v>
      </c>
      <c r="B27" s="78"/>
      <c r="C27" s="78"/>
      <c r="D27" s="78"/>
      <c r="E27" s="78"/>
      <c r="F27" s="78"/>
      <c r="G27" s="78"/>
      <c r="H27" s="84"/>
      <c r="I27" s="73"/>
      <c r="J27" s="73" t="e">
        <f>SUM(J4:J26)</f>
        <v>#REF!</v>
      </c>
      <c r="K27" s="73"/>
      <c r="L27" s="73">
        <f>SUM(L4:L26)</f>
        <v>0</v>
      </c>
      <c r="M27" s="47"/>
      <c r="N27" s="79"/>
    </row>
  </sheetData>
  <mergeCells count="8">
    <mergeCell ref="K2:L2"/>
    <mergeCell ref="M2:M3"/>
    <mergeCell ref="A1:G1"/>
    <mergeCell ref="A2:A3"/>
    <mergeCell ref="B2:B3"/>
    <mergeCell ref="C2:C3"/>
    <mergeCell ref="H2:H3"/>
    <mergeCell ref="I2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G33" sqref="G33"/>
    </sheetView>
  </sheetViews>
  <sheetFormatPr defaultRowHeight="13.5"/>
  <cols>
    <col min="1" max="1" width="23.6640625" bestFit="1" customWidth="1"/>
    <col min="2" max="2" width="9.5546875" bestFit="1" customWidth="1"/>
  </cols>
  <sheetData>
    <row r="1" spans="1:3">
      <c r="A1" t="s">
        <v>175</v>
      </c>
    </row>
    <row r="2" spans="1:3">
      <c r="A2" t="s">
        <v>176</v>
      </c>
      <c r="C2" t="s">
        <v>177</v>
      </c>
    </row>
    <row r="4" spans="1:3">
      <c r="A4" t="s">
        <v>178</v>
      </c>
      <c r="B4">
        <f>2040404+4276876</f>
        <v>6317280</v>
      </c>
    </row>
    <row r="5" spans="1:3">
      <c r="A5" t="s">
        <v>179</v>
      </c>
      <c r="B5">
        <f>B4+28436400</f>
        <v>34753680</v>
      </c>
    </row>
    <row r="6" spans="1:3">
      <c r="A6" t="s">
        <v>180</v>
      </c>
      <c r="B6">
        <f>B5*0.0185</f>
        <v>642943.07999999996</v>
      </c>
    </row>
    <row r="7" spans="1:3">
      <c r="A7" t="s">
        <v>181</v>
      </c>
      <c r="B7">
        <f>B4*0.0185*1.2</f>
        <v>140243.61599999998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심사</vt:lpstr>
      <vt:lpstr>안전관리비</vt:lpstr>
      <vt:lpstr>표지- (3)</vt:lpstr>
      <vt:lpstr>폐기물처리</vt:lpstr>
      <vt:lpstr>1.간선</vt:lpstr>
      <vt:lpstr>3.폐기물처리</vt:lpstr>
      <vt:lpstr>(DICO) 산업안전보건관리비</vt:lpstr>
      <vt:lpstr>'1.간선'!Print_Area</vt:lpstr>
      <vt:lpstr>심사!Print_Area</vt:lpstr>
      <vt:lpstr>안전관리비!Print_Area</vt:lpstr>
      <vt:lpstr>폐기물처리!Print_Area</vt:lpstr>
      <vt:lpstr>'1.간선'!Print_Titles</vt:lpstr>
      <vt:lpstr>폐기물처리!Print_Titles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도재주</dc:creator>
  <cp:lastModifiedBy>user</cp:lastModifiedBy>
  <cp:lastPrinted>2021-03-08T03:12:05Z</cp:lastPrinted>
  <dcterms:created xsi:type="dcterms:W3CDTF">2017-04-25T01:39:14Z</dcterms:created>
  <dcterms:modified xsi:type="dcterms:W3CDTF">2021-03-09T08:57:18Z</dcterms:modified>
</cp:coreProperties>
</file>