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75" yWindow="5475" windowWidth="20730" windowHeight="7170" tabRatio="865" activeTab="4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내역서!$B$1:$O$96</definedName>
    <definedName name="_xlnm.Print_Area" localSheetId="3">내역서총괄표!$B$1:$K$32</definedName>
    <definedName name="_xlnm.Print_Area" localSheetId="0">표지!$B$1:$T$23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24519"/>
</workbook>
</file>

<file path=xl/calcChain.xml><?xml version="1.0" encoding="utf-8"?>
<calcChain xmlns="http://schemas.openxmlformats.org/spreadsheetml/2006/main">
  <c r="M59" i="38"/>
  <c r="K59"/>
  <c r="G59" s="1"/>
  <c r="I59"/>
  <c r="C11" i="45" l="1"/>
  <c r="C10"/>
  <c r="F10" i="41" l="1"/>
  <c r="C10"/>
  <c r="C8"/>
  <c r="I22" l="1"/>
  <c r="J9" i="38" l="1"/>
  <c r="J10"/>
  <c r="K10" s="1"/>
  <c r="J11"/>
  <c r="J12"/>
  <c r="K12" s="1"/>
  <c r="J13"/>
  <c r="J14"/>
  <c r="K14" s="1"/>
  <c r="J15"/>
  <c r="J16"/>
  <c r="K16" s="1"/>
  <c r="J18"/>
  <c r="J19"/>
  <c r="K19" s="1"/>
  <c r="J20"/>
  <c r="J21"/>
  <c r="K21" s="1"/>
  <c r="J22"/>
  <c r="J23"/>
  <c r="K23" s="1"/>
  <c r="J24"/>
  <c r="J25"/>
  <c r="J26"/>
  <c r="J27"/>
  <c r="J28"/>
  <c r="J29"/>
  <c r="J30"/>
  <c r="J31"/>
  <c r="K31" s="1"/>
  <c r="J32"/>
  <c r="J33"/>
  <c r="J36"/>
  <c r="H5"/>
  <c r="I5" s="1"/>
  <c r="H6"/>
  <c r="H10"/>
  <c r="H11"/>
  <c r="I11" s="1"/>
  <c r="H12"/>
  <c r="I12" s="1"/>
  <c r="H13"/>
  <c r="I13" s="1"/>
  <c r="H14"/>
  <c r="H15"/>
  <c r="I15" s="1"/>
  <c r="H16"/>
  <c r="I16" s="1"/>
  <c r="H18"/>
  <c r="I18" s="1"/>
  <c r="H19"/>
  <c r="H20"/>
  <c r="I20" s="1"/>
  <c r="H21"/>
  <c r="H22"/>
  <c r="I22" s="1"/>
  <c r="H23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6"/>
  <c r="I36" s="1"/>
  <c r="I34" s="1"/>
  <c r="L5"/>
  <c r="M5" s="1"/>
  <c r="L6"/>
  <c r="M6" s="1"/>
  <c r="L9"/>
  <c r="M9" s="1"/>
  <c r="L10"/>
  <c r="M10" s="1"/>
  <c r="L11"/>
  <c r="M11" s="1"/>
  <c r="L12"/>
  <c r="L13"/>
  <c r="M13" s="1"/>
  <c r="L14"/>
  <c r="M14" s="1"/>
  <c r="L15"/>
  <c r="M15" s="1"/>
  <c r="L16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6"/>
  <c r="M36" s="1"/>
  <c r="M34" s="1"/>
  <c r="F31" l="1"/>
  <c r="J6"/>
  <c r="K6" s="1"/>
  <c r="G6" s="1"/>
  <c r="F19"/>
  <c r="I19"/>
  <c r="G19" s="1"/>
  <c r="I6"/>
  <c r="F6"/>
  <c r="F28"/>
  <c r="K28"/>
  <c r="G28" s="1"/>
  <c r="K24"/>
  <c r="F24"/>
  <c r="F15"/>
  <c r="K15"/>
  <c r="G15" s="1"/>
  <c r="G24"/>
  <c r="F23"/>
  <c r="I23"/>
  <c r="I10"/>
  <c r="F10"/>
  <c r="F32"/>
  <c r="K32"/>
  <c r="G32" s="1"/>
  <c r="F29"/>
  <c r="K29"/>
  <c r="G29" s="1"/>
  <c r="F25"/>
  <c r="K25"/>
  <c r="G25" s="1"/>
  <c r="K22"/>
  <c r="G22" s="1"/>
  <c r="F22"/>
  <c r="K13"/>
  <c r="G13" s="1"/>
  <c r="F13"/>
  <c r="M12"/>
  <c r="G12" s="1"/>
  <c r="F12"/>
  <c r="I21"/>
  <c r="G21" s="1"/>
  <c r="F21"/>
  <c r="F14"/>
  <c r="I14"/>
  <c r="G14" s="1"/>
  <c r="F36"/>
  <c r="K36"/>
  <c r="K33"/>
  <c r="G33" s="1"/>
  <c r="F33"/>
  <c r="K30"/>
  <c r="G30" s="1"/>
  <c r="F30"/>
  <c r="K26"/>
  <c r="G26" s="1"/>
  <c r="F26"/>
  <c r="K20"/>
  <c r="G20" s="1"/>
  <c r="F20"/>
  <c r="K11"/>
  <c r="G11" s="1"/>
  <c r="F11"/>
  <c r="M16"/>
  <c r="G16" s="1"/>
  <c r="F16"/>
  <c r="K27"/>
  <c r="G27" s="1"/>
  <c r="F27"/>
  <c r="K18"/>
  <c r="G18" s="1"/>
  <c r="F18"/>
  <c r="K9"/>
  <c r="G23"/>
  <c r="M17"/>
  <c r="H9"/>
  <c r="I9" s="1"/>
  <c r="J5"/>
  <c r="I17"/>
  <c r="G31"/>
  <c r="G10"/>
  <c r="K17" l="1"/>
  <c r="F9"/>
  <c r="G9"/>
  <c r="K5"/>
  <c r="F5"/>
  <c r="K34"/>
  <c r="G36"/>
  <c r="G17" l="1"/>
  <c r="G34"/>
  <c r="G5"/>
  <c r="F20" i="44" l="1"/>
  <c r="I27" l="1"/>
  <c r="F19" i="41" l="1"/>
  <c r="K19" s="1"/>
  <c r="I21"/>
</calcChain>
</file>

<file path=xl/sharedStrings.xml><?xml version="1.0" encoding="utf-8"?>
<sst xmlns="http://schemas.openxmlformats.org/spreadsheetml/2006/main" count="566" uniqueCount="287">
  <si>
    <t>수 량</t>
  </si>
  <si>
    <t>재료비</t>
  </si>
  <si>
    <t>노무비</t>
  </si>
  <si>
    <t>개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</si>
  <si>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</si>
  <si>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</si>
  <si>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</si>
  <si>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</si>
  <si>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</si>
  <si>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</si>
  <si>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</si>
  <si>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</si>
  <si>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</si>
  <si>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</si>
  <si>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</si>
  <si>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</si>
  <si>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</si>
  <si>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</si>
  <si>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</si>
  <si>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</si>
  <si>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</si>
  <si>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</si>
  <si>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</si>
  <si>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</si>
  <si>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</si>
  <si>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</si>
  <si>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</si>
  <si>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</si>
  <si>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</si>
  <si>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</si>
  <si>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</si>
  <si>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</si>
  <si>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</si>
  <si>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</si>
  <si>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</si>
  <si>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</si>
  <si>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</si>
  <si>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</si>
  <si>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</si>
  <si>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</si>
  <si>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</si>
  <si>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</si>
  <si>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</si>
  <si>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</si>
  <si>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</si>
  <si>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</si>
  <si>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</si>
  <si>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</si>
  <si>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</si>
  <si>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</si>
  <si>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</si>
  <si>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</si>
  <si>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</si>
  <si>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</si>
  <si>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</si>
  <si>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</si>
  <si>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</si>
  <si>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</si>
  <si>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</si>
  <si>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</si>
  <si>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</si>
  <si>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</si>
  <si>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</si>
  <si>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</si>
  <si>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</si>
  <si>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</si>
  <si>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</si>
  <si>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</si>
  <si>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</si>
  <si>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</si>
  <si>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</si>
  <si>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</si>
  <si>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</si>
  <si>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</si>
  <si>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</si>
  <si>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</si>
  <si>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</si>
  <si>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</si>
  <si>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</si>
  <si>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</si>
  <si>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</si>
  <si>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</si>
  <si>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</si>
  <si>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</si>
  <si>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</si>
  <si>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</si>
  <si>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</si>
  <si>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</si>
  <si>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</si>
  <si>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</si>
  <si>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</si>
  <si>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</si>
  <si>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</si>
  <si>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</si>
  <si>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</si>
  <si>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</si>
  <si>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</si>
  <si>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</si>
  <si>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</si>
  <si>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</si>
  <si>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</si>
  <si>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B ) × 0.088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</si>
  <si>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</si>
  <si>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</si>
  <si>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</si>
  <si>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( 4 ) × 0.127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</si>
  <si>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</si>
  <si>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</si>
  <si>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</si>
  <si>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</si>
  <si>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</si>
  <si>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</si>
  <si>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</si>
  <si>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</si>
  <si>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</si>
  <si>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</si>
  <si>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</si>
  <si>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</si>
  <si>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</si>
  <si>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</si>
  <si>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</si>
  <si>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</si>
  <si>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</si>
  <si>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</si>
  <si>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</si>
  <si>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</si>
  <si>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</si>
  <si>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</si>
  <si>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</si>
  <si>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</si>
  <si>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</si>
  <si>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</si>
  <si>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</si>
  <si>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</si>
  <si>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</si>
  <si>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</si>
  <si>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</si>
  <si>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</si>
  <si>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</si>
  <si>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</si>
  <si>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</si>
  <si>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</si>
  <si>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</si>
  <si>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</si>
  <si>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</si>
  <si>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</si>
  <si>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</si>
  <si>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</si>
  <si>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</si>
  <si>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</si>
  <si>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</si>
  <si>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</si>
  <si>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</si>
  <si>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</si>
  <si>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</si>
  <si>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</si>
  <si>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</si>
  <si>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</si>
  <si>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</si>
  <si>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</si>
  <si>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</si>
  <si>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</si>
  <si>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</si>
  <si>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</si>
  <si>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</si>
  <si>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</si>
  <si>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</si>
  <si>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</si>
  <si>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</si>
  <si>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</si>
  <si>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</si>
  <si>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</si>
  <si>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</si>
  <si>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</si>
  <si>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</si>
  <si>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</si>
  <si>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</si>
  <si>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</si>
  <si>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</si>
  <si>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</si>
  <si>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</si>
  <si>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</si>
  <si>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</si>
  <si>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</si>
  <si>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</si>
  <si>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</si>
  <si>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</si>
  <si>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</si>
  <si>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</si>
  <si>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</si>
  <si>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</si>
  <si>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</si>
  <si>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</si>
  <si>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</si>
  <si>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</si>
  <si>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</si>
  <si>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</si>
  <si>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</si>
  <si>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</si>
  <si>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</si>
  <si>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</si>
  <si>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</si>
  <si>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</si>
  <si>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</si>
  <si>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</si>
  <si>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</si>
  <si>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</si>
  <si>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</si>
  <si>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</si>
  <si>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</si>
  <si>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</si>
  <si>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</si>
  <si>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</si>
  <si>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</si>
  <si>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</si>
  <si>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</si>
  <si>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포장장비 운반</t>
    <phoneticPr fontId="2" type="noConversion"/>
  </si>
  <si>
    <t>ton</t>
    <phoneticPr fontId="58" type="noConversion"/>
  </si>
  <si>
    <t>순환아스팔트콘크리트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</si>
  <si>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</si>
  <si>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</si>
  <si>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</si>
  <si>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</si>
  <si>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</si>
  <si>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</si>
  <si>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</si>
  <si>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</si>
  <si>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</si>
  <si>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</si>
  <si>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</si>
  <si>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조달수수료</t>
    <phoneticPr fontId="58" type="noConversion"/>
  </si>
  <si>
    <t>내역서총괄표</t>
  </si>
  <si>
    <t>공종</t>
  </si>
  <si>
    <t>관급자재대</t>
    <phoneticPr fontId="2" type="noConversion"/>
  </si>
  <si>
    <t>4. 관급자재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</si>
  <si>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</si>
  <si>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</si>
  <si>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</si>
  <si>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</si>
  <si>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</si>
  <si>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</si>
  <si>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</si>
  <si>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</si>
  <si>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</si>
  <si>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</si>
  <si>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 xml:space="preserve"> 4)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</si>
  <si>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</si>
  <si>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</si>
  <si>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</si>
  <si>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</si>
  <si>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</si>
  <si>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</si>
  <si>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2021년도</t>
    <phoneticPr fontId="58" type="noConversion"/>
  </si>
  <si>
    <t xml:space="preserve">       2021년</t>
    <phoneticPr fontId="58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</si>
  <si>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</si>
  <si>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</si>
  <si>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</si>
  <si>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8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</si>
  <si>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</si>
  <si>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</si>
  <si>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</si>
  <si>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</si>
  <si>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</si>
  <si>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</si>
  <si>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</si>
  <si>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</si>
  <si>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</si>
  <si>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</si>
  <si>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</si>
  <si>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</si>
  <si>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</si>
  <si>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</si>
  <si>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</si>
  <si>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</si>
  <si>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</si>
  <si>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</si>
  <si>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 xml:space="preserve"> 사수로(시경계~문주천교)</t>
    <phoneticPr fontId="2" type="noConversion"/>
  </si>
  <si>
    <t>WC-4</t>
    <phoneticPr fontId="2" type="noConversion"/>
  </si>
  <si>
    <t>일반아스팔트콘크리트</t>
    <phoneticPr fontId="58" type="noConversion"/>
  </si>
  <si>
    <t>WC-2</t>
    <phoneticPr fontId="2" type="noConversion"/>
  </si>
  <si>
    <t>사수로(장태실네거리~시경계) 포장보수공사</t>
    <phoneticPr fontId="2" type="noConversion"/>
  </si>
  <si>
    <t xml:space="preserve"> 사수로(장태실네거리~남경대성충전소)</t>
    <phoneticPr fontId="2" type="noConversion"/>
  </si>
  <si>
    <t>B= 3.2m ~ 22.1m,   L=3,370m</t>
    <phoneticPr fontId="58" type="noConversion"/>
  </si>
  <si>
    <t>절삭  후 덧씌우기 (T=7cm) , A=10,669㎡, 주간</t>
    <phoneticPr fontId="58" type="noConversion"/>
  </si>
  <si>
    <t>절삭  후 덧씌우기 (T=7cm) , A=20,399㎡, 야간</t>
    <phoneticPr fontId="58" type="noConversion"/>
  </si>
  <si>
    <t xml:space="preserve"> 나. 포장 마감</t>
    <phoneticPr fontId="2" type="noConversion"/>
  </si>
  <si>
    <t>2월</t>
    <phoneticPr fontId="58" type="noConversion"/>
  </si>
</sst>
</file>

<file path=xl/styles.xml><?xml version="1.0" encoding="utf-8"?>
<styleSheet xmlns="http://schemas.openxmlformats.org/spreadsheetml/2006/main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32" formatCode="#,##0.0_);[Red]\(#,##0.0\)"/>
    <numFmt numFmtId="235" formatCode="_-* #,##0.0_-;\-* #,##0.0_-;_-* &quot;-&quot;_-;_-@_-"/>
    <numFmt numFmtId="237" formatCode="#,##0.0########"/>
    <numFmt numFmtId="238" formatCode="_-* #,##0.00_-;\-* #,##0.00_-;_-* &quot;-&quot;_-;_-@_-"/>
  </numFmts>
  <fonts count="8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4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208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7"/>
    <xf numFmtId="0" fontId="31" fillId="0" borderId="77"/>
    <xf numFmtId="179" fontId="11" fillId="0" borderId="35">
      <alignment vertical="center"/>
    </xf>
    <xf numFmtId="0" fontId="31" fillId="0" borderId="77"/>
    <xf numFmtId="0" fontId="31" fillId="0" borderId="77"/>
    <xf numFmtId="0" fontId="31" fillId="0" borderId="77"/>
    <xf numFmtId="179" fontId="11" fillId="0" borderId="35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7"/>
    <xf numFmtId="0" fontId="31" fillId="0" borderId="77"/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9" fontId="11" fillId="0" borderId="35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5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179" fontId="11" fillId="0" borderId="35">
      <alignment vertical="center"/>
    </xf>
    <xf numFmtId="0" fontId="31" fillId="0" borderId="75"/>
    <xf numFmtId="0" fontId="31" fillId="0" borderId="75"/>
    <xf numFmtId="0" fontId="4" fillId="0" borderId="35">
      <alignment vertical="center" wrapText="1"/>
    </xf>
    <xf numFmtId="0" fontId="31" fillId="0" borderId="75"/>
    <xf numFmtId="0" fontId="4" fillId="0" borderId="35">
      <alignment vertical="center" wrapText="1"/>
    </xf>
    <xf numFmtId="0" fontId="21" fillId="0" borderId="74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5"/>
    <xf numFmtId="0" fontId="4" fillId="0" borderId="35">
      <alignment vertical="center" wrapText="1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31" fillId="0" borderId="75"/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74" applyNumberFormat="0" applyFill="0" applyAlignment="0" applyProtection="0">
      <alignment vertical="center"/>
    </xf>
    <xf numFmtId="0" fontId="31" fillId="0" borderId="75"/>
    <xf numFmtId="179" fontId="11" fillId="0" borderId="35">
      <alignment vertical="center"/>
    </xf>
    <xf numFmtId="0" fontId="31" fillId="0" borderId="75"/>
    <xf numFmtId="0" fontId="31" fillId="0" borderId="75"/>
    <xf numFmtId="0" fontId="4" fillId="0" borderId="35">
      <alignment vertical="center" wrapText="1"/>
    </xf>
    <xf numFmtId="0" fontId="31" fillId="0" borderId="75"/>
    <xf numFmtId="0" fontId="4" fillId="0" borderId="35">
      <alignment vertical="center" wrapText="1"/>
    </xf>
    <xf numFmtId="179" fontId="11" fillId="0" borderId="35">
      <alignment vertical="center"/>
    </xf>
    <xf numFmtId="0" fontId="21" fillId="0" borderId="74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5"/>
    <xf numFmtId="0" fontId="21" fillId="0" borderId="74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5"/>
    <xf numFmtId="0" fontId="31" fillId="0" borderId="15"/>
    <xf numFmtId="0" fontId="31" fillId="0" borderId="75"/>
    <xf numFmtId="0" fontId="21" fillId="0" borderId="74" applyNumberFormat="0" applyFill="0" applyAlignment="0" applyProtection="0">
      <alignment vertical="center"/>
    </xf>
    <xf numFmtId="0" fontId="31" fillId="0" borderId="75"/>
    <xf numFmtId="0" fontId="31" fillId="0" borderId="75"/>
    <xf numFmtId="0" fontId="31" fillId="0" borderId="75"/>
    <xf numFmtId="0" fontId="21" fillId="0" borderId="74" applyNumberFormat="0" applyFill="0" applyAlignment="0" applyProtection="0">
      <alignment vertical="center"/>
    </xf>
    <xf numFmtId="0" fontId="31" fillId="0" borderId="75"/>
    <xf numFmtId="0" fontId="31" fillId="0" borderId="75"/>
    <xf numFmtId="0" fontId="31" fillId="0" borderId="75"/>
    <xf numFmtId="0" fontId="4" fillId="0" borderId="35">
      <alignment vertical="center" wrapText="1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31" fillId="0" borderId="75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5"/>
    <xf numFmtId="0" fontId="4" fillId="0" borderId="35">
      <alignment vertical="center" wrapText="1"/>
    </xf>
    <xf numFmtId="0" fontId="31" fillId="0" borderId="75"/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31" fillId="0" borderId="75"/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31" fillId="0" borderId="15"/>
    <xf numFmtId="0" fontId="31" fillId="0" borderId="15"/>
    <xf numFmtId="0" fontId="21" fillId="0" borderId="76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7"/>
    <xf numFmtId="179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5"/>
    <xf numFmtId="179" fontId="11" fillId="0" borderId="35">
      <alignment vertical="center"/>
    </xf>
    <xf numFmtId="0" fontId="31" fillId="0" borderId="75"/>
    <xf numFmtId="0" fontId="31" fillId="0" borderId="75"/>
    <xf numFmtId="179" fontId="11" fillId="0" borderId="35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5"/>
    <xf numFmtId="0" fontId="4" fillId="0" borderId="35">
      <alignment vertical="center" wrapText="1"/>
    </xf>
    <xf numFmtId="0" fontId="31" fillId="0" borderId="75"/>
    <xf numFmtId="0" fontId="31" fillId="0" borderId="75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179" fontId="11" fillId="0" borderId="35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4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5"/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31" fillId="0" borderId="75"/>
    <xf numFmtId="0" fontId="31" fillId="0" borderId="75"/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4" fillId="0" borderId="35">
      <alignment vertical="center" wrapText="1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31" fillId="0" borderId="75"/>
    <xf numFmtId="0" fontId="4" fillId="0" borderId="35">
      <alignment vertical="center" wrapText="1"/>
    </xf>
    <xf numFmtId="179" fontId="11" fillId="0" borderId="35">
      <alignment vertical="center"/>
    </xf>
    <xf numFmtId="179" fontId="11" fillId="0" borderId="35">
      <alignment vertical="center"/>
    </xf>
    <xf numFmtId="0" fontId="21" fillId="0" borderId="74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5"/>
    <xf numFmtId="0" fontId="4" fillId="0" borderId="35">
      <alignment vertical="center" wrapText="1"/>
    </xf>
    <xf numFmtId="0" fontId="31" fillId="0" borderId="75"/>
    <xf numFmtId="0" fontId="31" fillId="0" borderId="75"/>
    <xf numFmtId="0" fontId="21" fillId="0" borderId="74" applyNumberFormat="0" applyFill="0" applyAlignment="0" applyProtection="0">
      <alignment vertical="center"/>
    </xf>
    <xf numFmtId="0" fontId="31" fillId="0" borderId="75"/>
    <xf numFmtId="0" fontId="31" fillId="0" borderId="75"/>
    <xf numFmtId="179" fontId="11" fillId="0" borderId="35">
      <alignment vertical="center"/>
    </xf>
    <xf numFmtId="0" fontId="31" fillId="0" borderId="75"/>
    <xf numFmtId="0" fontId="31" fillId="0" borderId="75"/>
    <xf numFmtId="0" fontId="31" fillId="0" borderId="75"/>
    <xf numFmtId="0" fontId="21" fillId="0" borderId="74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5"/>
    <xf numFmtId="0" fontId="31" fillId="0" borderId="75"/>
    <xf numFmtId="0" fontId="21" fillId="0" borderId="74" applyNumberFormat="0" applyFill="0" applyAlignment="0" applyProtection="0">
      <alignment vertical="center"/>
    </xf>
    <xf numFmtId="0" fontId="31" fillId="0" borderId="75"/>
    <xf numFmtId="0" fontId="31" fillId="0" borderId="75"/>
    <xf numFmtId="0" fontId="31" fillId="0" borderId="75"/>
    <xf numFmtId="0" fontId="31" fillId="0" borderId="75"/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4" applyNumberFormat="0" applyFill="0" applyAlignment="0" applyProtection="0">
      <alignment vertical="center"/>
    </xf>
    <xf numFmtId="0" fontId="31" fillId="0" borderId="75"/>
    <xf numFmtId="0" fontId="31" fillId="0" borderId="75"/>
    <xf numFmtId="0" fontId="31" fillId="0" borderId="75"/>
    <xf numFmtId="179" fontId="11" fillId="0" borderId="35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7"/>
    <xf numFmtId="0" fontId="31" fillId="0" borderId="75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4" applyNumberFormat="0" applyFill="0" applyAlignment="0" applyProtection="0">
      <alignment vertical="center"/>
    </xf>
    <xf numFmtId="0" fontId="31" fillId="0" borderId="77"/>
    <xf numFmtId="0" fontId="31" fillId="0" borderId="75"/>
    <xf numFmtId="0" fontId="31" fillId="0" borderId="75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4" applyNumberFormat="0" applyFill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179" fontId="11" fillId="0" borderId="35">
      <alignment vertical="center"/>
    </xf>
    <xf numFmtId="179" fontId="11" fillId="0" borderId="35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</cellStyleXfs>
  <cellXfs count="31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0" xfId="146" applyFont="1" applyFill="1" applyBorder="1"/>
    <xf numFmtId="0" fontId="63" fillId="0" borderId="41" xfId="146" applyFont="1" applyFill="1" applyBorder="1" applyAlignment="1">
      <alignment horizontal="left"/>
    </xf>
    <xf numFmtId="0" fontId="62" fillId="0" borderId="41" xfId="146" applyFont="1" applyFill="1" applyBorder="1"/>
    <xf numFmtId="0" fontId="64" fillId="0" borderId="41" xfId="146" applyFont="1" applyFill="1" applyBorder="1" applyAlignment="1">
      <alignment horizontal="left"/>
    </xf>
    <xf numFmtId="180" fontId="64" fillId="0" borderId="41" xfId="146" applyNumberFormat="1" applyFont="1" applyFill="1" applyBorder="1"/>
    <xf numFmtId="0" fontId="64" fillId="0" borderId="41" xfId="146" applyFont="1" applyFill="1" applyBorder="1"/>
    <xf numFmtId="3" fontId="64" fillId="0" borderId="41" xfId="146" applyNumberFormat="1" applyFont="1" applyFill="1" applyBorder="1"/>
    <xf numFmtId="210" fontId="64" fillId="0" borderId="34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80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210" fontId="43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80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210" fontId="63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80" fontId="64" fillId="0" borderId="0" xfId="146" applyNumberFormat="1" applyFont="1" applyFill="1" applyBorder="1" applyAlignment="1">
      <alignment vertical="center"/>
    </xf>
    <xf numFmtId="210" fontId="64" fillId="0" borderId="38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72" fillId="0" borderId="0" xfId="146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210" fontId="43" fillId="0" borderId="38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210" fontId="64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4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5" xfId="146" applyFont="1" applyFill="1" applyBorder="1" applyAlignment="1">
      <alignment vertical="center" shrinkToFit="1"/>
    </xf>
    <xf numFmtId="41" fontId="57" fillId="26" borderId="35" xfId="45" applyNumberFormat="1" applyFont="1" applyFill="1" applyBorder="1" applyAlignment="1">
      <alignment vertical="center"/>
    </xf>
    <xf numFmtId="0" fontId="57" fillId="26" borderId="35" xfId="146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vertical="center"/>
    </xf>
    <xf numFmtId="3" fontId="59" fillId="26" borderId="35" xfId="146" applyNumberFormat="1" applyFont="1" applyFill="1" applyBorder="1" applyAlignment="1">
      <alignment horizontal="right" vertical="center"/>
    </xf>
    <xf numFmtId="3" fontId="57" fillId="26" borderId="35" xfId="146" applyNumberFormat="1" applyFont="1" applyFill="1" applyBorder="1" applyAlignment="1">
      <alignment horizontal="right" vertical="center"/>
    </xf>
    <xf numFmtId="3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202" fontId="61" fillId="26" borderId="19" xfId="0" applyNumberFormat="1" applyFont="1" applyFill="1" applyBorder="1" applyAlignment="1">
      <alignment horizontal="center" vertical="center" shrinkToFit="1"/>
    </xf>
    <xf numFmtId="180" fontId="60" fillId="26" borderId="35" xfId="146" applyNumberFormat="1" applyFont="1" applyFill="1" applyBorder="1" applyAlignment="1">
      <alignment vertical="center"/>
    </xf>
    <xf numFmtId="3" fontId="61" fillId="0" borderId="35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21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0" fontId="57" fillId="26" borderId="21" xfId="146" applyFont="1" applyFill="1" applyBorder="1" applyAlignment="1">
      <alignment horizontal="centerContinuous" vertical="center"/>
    </xf>
    <xf numFmtId="203" fontId="61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5" xfId="146" applyFont="1" applyFill="1" applyBorder="1" applyAlignment="1">
      <alignment vertical="center" shrinkToFit="1"/>
    </xf>
    <xf numFmtId="3" fontId="57" fillId="26" borderId="35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5" xfId="0" applyNumberFormat="1" applyFont="1" applyFill="1" applyBorder="1" applyAlignment="1">
      <alignment vertical="center" shrinkToFit="1"/>
    </xf>
    <xf numFmtId="3" fontId="60" fillId="0" borderId="35" xfId="0" applyNumberFormat="1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horizontal="center" vertical="center" shrinkToFit="1"/>
    </xf>
    <xf numFmtId="3" fontId="60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7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60" fillId="26" borderId="35" xfId="146" applyNumberFormat="1" applyFont="1" applyFill="1" applyBorder="1" applyAlignment="1">
      <alignment vertical="center"/>
    </xf>
    <xf numFmtId="235" fontId="57" fillId="26" borderId="35" xfId="45" applyNumberFormat="1" applyFont="1" applyFill="1" applyBorder="1" applyAlignment="1">
      <alignment horizontal="center" vertical="center"/>
    </xf>
    <xf numFmtId="202" fontId="61" fillId="26" borderId="59" xfId="0" applyNumberFormat="1" applyFont="1" applyFill="1" applyBorder="1" applyAlignment="1">
      <alignment horizontal="center" vertical="center" shrinkToFit="1"/>
    </xf>
    <xf numFmtId="203" fontId="61" fillId="0" borderId="42" xfId="0" applyNumberFormat="1" applyFont="1" applyFill="1" applyBorder="1" applyAlignment="1">
      <alignment vertical="center" shrinkToFit="1"/>
    </xf>
    <xf numFmtId="180" fontId="60" fillId="26" borderId="42" xfId="146" applyNumberFormat="1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vertical="center"/>
    </xf>
    <xf numFmtId="21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horizontal="left" vertical="center"/>
    </xf>
    <xf numFmtId="0" fontId="59" fillId="26" borderId="42" xfId="146" applyFont="1" applyFill="1" applyBorder="1" applyAlignment="1">
      <alignment vertical="center" shrinkToFit="1"/>
    </xf>
    <xf numFmtId="41" fontId="57" fillId="26" borderId="42" xfId="45" applyNumberFormat="1" applyFont="1" applyFill="1" applyBorder="1" applyAlignment="1">
      <alignment vertical="center"/>
    </xf>
    <xf numFmtId="0" fontId="57" fillId="26" borderId="42" xfId="146" applyFont="1" applyFill="1" applyBorder="1" applyAlignment="1">
      <alignment horizontal="center" vertical="center"/>
    </xf>
    <xf numFmtId="3" fontId="57" fillId="26" borderId="42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horizontal="right" vertical="center"/>
    </xf>
    <xf numFmtId="3" fontId="57" fillId="26" borderId="42" xfId="146" applyNumberFormat="1" applyFont="1" applyFill="1" applyBorder="1" applyAlignment="1">
      <alignment horizontal="right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vertical="center"/>
    </xf>
    <xf numFmtId="3" fontId="60" fillId="0" borderId="42" xfId="0" applyNumberFormat="1" applyFont="1" applyFill="1" applyBorder="1" applyAlignment="1">
      <alignment vertical="center" shrinkToFit="1"/>
    </xf>
    <xf numFmtId="3" fontId="60" fillId="0" borderId="42" xfId="0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vertical="center"/>
    </xf>
    <xf numFmtId="0" fontId="59" fillId="26" borderId="57" xfId="146" applyFont="1" applyFill="1" applyBorder="1" applyAlignment="1">
      <alignment horizontal="center" vertical="center"/>
    </xf>
    <xf numFmtId="0" fontId="59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7" fillId="26" borderId="24" xfId="146" applyFont="1" applyFill="1" applyBorder="1" applyAlignment="1">
      <alignment horizontal="center" vertical="center" shrinkToFit="1"/>
    </xf>
    <xf numFmtId="10" fontId="57" fillId="26" borderId="21" xfId="146" applyNumberFormat="1" applyFont="1" applyFill="1" applyBorder="1" applyAlignment="1">
      <alignment horizontal="left" vertical="center" shrinkToFit="1"/>
    </xf>
    <xf numFmtId="3" fontId="60" fillId="26" borderId="21" xfId="146" applyNumberFormat="1" applyFont="1" applyFill="1" applyBorder="1" applyAlignment="1">
      <alignment vertical="center"/>
    </xf>
    <xf numFmtId="3" fontId="57" fillId="26" borderId="21" xfId="146" applyNumberFormat="1" applyFont="1" applyFill="1" applyBorder="1" applyAlignment="1">
      <alignment horizontal="center" vertical="center" shrinkToFit="1"/>
    </xf>
    <xf numFmtId="3" fontId="57" fillId="26" borderId="25" xfId="146" applyNumberFormat="1" applyFont="1" applyFill="1" applyBorder="1" applyAlignment="1">
      <alignment horizontal="center" vertical="center"/>
    </xf>
    <xf numFmtId="3" fontId="41" fillId="0" borderId="59" xfId="0" applyNumberFormat="1" applyFont="1" applyBorder="1" applyAlignment="1">
      <alignment horizontal="left" vertical="center"/>
    </xf>
    <xf numFmtId="238" fontId="57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vertical="center"/>
    </xf>
    <xf numFmtId="3" fontId="41" fillId="0" borderId="35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37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vertical="center"/>
    </xf>
    <xf numFmtId="3" fontId="41" fillId="0" borderId="42" xfId="0" applyNumberFormat="1" applyFont="1" applyBorder="1" applyAlignment="1">
      <alignment horizontal="center" vertical="center"/>
    </xf>
    <xf numFmtId="3" fontId="41" fillId="0" borderId="42" xfId="0" applyNumberFormat="1" applyFont="1" applyBorder="1" applyAlignment="1">
      <alignment horizontal="right" vertical="center"/>
    </xf>
    <xf numFmtId="3" fontId="41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7" fillId="0" borderId="30" xfId="148" applyFont="1" applyBorder="1" applyAlignment="1">
      <alignment horizontal="center" vertical="center"/>
    </xf>
    <xf numFmtId="0" fontId="57" fillId="0" borderId="38" xfId="148" applyFont="1" applyBorder="1" applyAlignment="1">
      <alignment horizontal="center" vertical="center"/>
    </xf>
    <xf numFmtId="0" fontId="57" fillId="0" borderId="48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39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37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Font="1" applyAlignment="1"/>
    <xf numFmtId="0" fontId="57" fillId="0" borderId="14" xfId="146" applyFont="1" applyFill="1" applyBorder="1" applyAlignment="1">
      <alignment horizontal="center" vertical="center"/>
    </xf>
    <xf numFmtId="0" fontId="57" fillId="0" borderId="59" xfId="146" applyFont="1" applyFill="1" applyBorder="1" applyAlignment="1">
      <alignment horizontal="center" vertical="center" shrinkToFit="1"/>
    </xf>
    <xf numFmtId="3" fontId="57" fillId="0" borderId="35" xfId="146" applyNumberFormat="1" applyFont="1" applyFill="1" applyBorder="1" applyAlignment="1">
      <alignment vertical="center"/>
    </xf>
    <xf numFmtId="3" fontId="60" fillId="0" borderId="35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horizontal="center" vertical="center"/>
    </xf>
    <xf numFmtId="3" fontId="57" fillId="0" borderId="42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32" fontId="60" fillId="0" borderId="42" xfId="146" applyNumberFormat="1" applyFont="1" applyFill="1" applyBorder="1" applyAlignment="1">
      <alignment vertical="center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38" xfId="146" applyFont="1" applyFill="1" applyBorder="1" applyAlignment="1">
      <alignment horizontal="left" vertical="center" shrinkToFit="1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3" fontId="62" fillId="0" borderId="0" xfId="146" applyNumberFormat="1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center" vertical="center" shrinkToFit="1"/>
      <protection locked="0"/>
    </xf>
    <xf numFmtId="0" fontId="57" fillId="0" borderId="0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wrapText="1"/>
    </xf>
    <xf numFmtId="0" fontId="80" fillId="0" borderId="69" xfId="148" applyFont="1" applyBorder="1" applyAlignment="1">
      <alignment horizontal="left" vertical="center"/>
    </xf>
    <xf numFmtId="0" fontId="80" fillId="0" borderId="70" xfId="148" applyFont="1" applyBorder="1" applyAlignment="1">
      <alignment horizontal="left" vertical="center"/>
    </xf>
    <xf numFmtId="0" fontId="80" fillId="0" borderId="71" xfId="148" applyFont="1" applyBorder="1" applyAlignment="1">
      <alignment horizontal="left" vertical="center" wrapText="1"/>
    </xf>
    <xf numFmtId="0" fontId="80" fillId="0" borderId="72" xfId="148" applyFont="1" applyBorder="1" applyAlignment="1">
      <alignment horizontal="left" vertical="center" wrapText="1"/>
    </xf>
    <xf numFmtId="0" fontId="80" fillId="0" borderId="73" xfId="148" applyFont="1" applyBorder="1" applyAlignment="1">
      <alignment horizontal="left" vertical="center" wrapText="1"/>
    </xf>
    <xf numFmtId="0" fontId="78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2" xfId="146" applyFont="1" applyFill="1" applyBorder="1" applyAlignment="1">
      <alignment horizontal="center" vertical="center" shrinkToFit="1"/>
    </xf>
    <xf numFmtId="0" fontId="57" fillId="26" borderId="54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&#10;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280147</xdr:colOff>
      <xdr:row>3</xdr:row>
      <xdr:rowOff>44824</xdr:rowOff>
    </xdr:from>
    <xdr:to>
      <xdr:col>10</xdr:col>
      <xdr:colOff>12694</xdr:colOff>
      <xdr:row>11</xdr:row>
      <xdr:rowOff>35396</xdr:rowOff>
    </xdr:to>
    <xdr:grpSp>
      <xdr:nvGrpSpPr>
        <xdr:cNvPr id="10" name="그룹 9"/>
        <xdr:cNvGrpSpPr/>
      </xdr:nvGrpSpPr>
      <xdr:grpSpPr>
        <a:xfrm>
          <a:off x="437029" y="840442"/>
          <a:ext cx="9302371" cy="5817630"/>
          <a:chOff x="367394" y="979714"/>
          <a:chExt cx="9360000" cy="5760000"/>
        </a:xfrm>
      </xdr:grpSpPr>
      <xdr:pic>
        <xdr:nvPicPr>
          <xdr:cNvPr id="11" name="그림 10"/>
          <xdr:cNvPicPr>
            <a:picLocks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7394" y="979714"/>
            <a:ext cx="9360000" cy="5760000"/>
          </a:xfrm>
          <a:prstGeom prst="rect">
            <a:avLst/>
          </a:prstGeom>
        </xdr:spPr>
      </xdr:pic>
      <xdr:sp macro="" textlink="">
        <xdr:nvSpPr>
          <xdr:cNvPr id="12" name="TextBox 11"/>
          <xdr:cNvSpPr txBox="1"/>
        </xdr:nvSpPr>
        <xdr:spPr>
          <a:xfrm>
            <a:off x="462643" y="2476500"/>
            <a:ext cx="2137261" cy="48985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ko-KR" altLang="en-US" sz="1800">
                <a:latin typeface="굴림" pitchFamily="50" charset="-127"/>
                <a:ea typeface="굴림" pitchFamily="50" charset="-127"/>
              </a:rPr>
              <a:t>남경대성충전소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4390365" y="2677883"/>
            <a:ext cx="1850571" cy="42182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ko-KR" altLang="en-US" sz="1800">
                <a:latin typeface="굴림" pitchFamily="50" charset="-127"/>
                <a:ea typeface="굴림" pitchFamily="50" charset="-127"/>
              </a:rPr>
              <a:t>장태실네거리</a:t>
            </a:r>
          </a:p>
        </xdr:txBody>
      </xdr:sp>
      <xdr:sp macro="" textlink="">
        <xdr:nvSpPr>
          <xdr:cNvPr id="14" name="자유형 13"/>
          <xdr:cNvSpPr/>
        </xdr:nvSpPr>
        <xdr:spPr>
          <a:xfrm>
            <a:off x="938678" y="3246492"/>
            <a:ext cx="4452050" cy="1618251"/>
          </a:xfrm>
          <a:custGeom>
            <a:avLst/>
            <a:gdLst>
              <a:gd name="connsiteX0" fmla="*/ 49996 w 5560889"/>
              <a:gd name="connsiteY0" fmla="*/ 136071 h 1696570"/>
              <a:gd name="connsiteX1" fmla="*/ 36389 w 5560889"/>
              <a:gd name="connsiteY1" fmla="*/ 898071 h 1696570"/>
              <a:gd name="connsiteX2" fmla="*/ 458210 w 5560889"/>
              <a:gd name="connsiteY2" fmla="*/ 1632857 h 1696570"/>
              <a:gd name="connsiteX3" fmla="*/ 1124960 w 5560889"/>
              <a:gd name="connsiteY3" fmla="*/ 1592035 h 1696570"/>
              <a:gd name="connsiteX4" fmla="*/ 2526496 w 5560889"/>
              <a:gd name="connsiteY4" fmla="*/ 1047750 h 1696570"/>
              <a:gd name="connsiteX5" fmla="*/ 3383746 w 5560889"/>
              <a:gd name="connsiteY5" fmla="*/ 721178 h 1696570"/>
              <a:gd name="connsiteX6" fmla="*/ 3914424 w 5560889"/>
              <a:gd name="connsiteY6" fmla="*/ 544285 h 1696570"/>
              <a:gd name="connsiteX7" fmla="*/ 4390674 w 5560889"/>
              <a:gd name="connsiteY7" fmla="*/ 136071 h 1696570"/>
              <a:gd name="connsiteX8" fmla="*/ 4975781 w 5560889"/>
              <a:gd name="connsiteY8" fmla="*/ 122464 h 1696570"/>
              <a:gd name="connsiteX9" fmla="*/ 5560889 w 5560889"/>
              <a:gd name="connsiteY9" fmla="*/ 0 h 1696570"/>
              <a:gd name="connsiteX0" fmla="*/ 81643 w 5007428"/>
              <a:gd name="connsiteY0" fmla="*/ 70304 h 1682751"/>
              <a:gd name="connsiteX1" fmla="*/ 68036 w 5007428"/>
              <a:gd name="connsiteY1" fmla="*/ 832304 h 1682751"/>
              <a:gd name="connsiteX2" fmla="*/ 489857 w 5007428"/>
              <a:gd name="connsiteY2" fmla="*/ 1567090 h 1682751"/>
              <a:gd name="connsiteX3" fmla="*/ 1156607 w 5007428"/>
              <a:gd name="connsiteY3" fmla="*/ 1526268 h 1682751"/>
              <a:gd name="connsiteX4" fmla="*/ 2558143 w 5007428"/>
              <a:gd name="connsiteY4" fmla="*/ 981983 h 1682751"/>
              <a:gd name="connsiteX5" fmla="*/ 3415393 w 5007428"/>
              <a:gd name="connsiteY5" fmla="*/ 655411 h 1682751"/>
              <a:gd name="connsiteX6" fmla="*/ 3946071 w 5007428"/>
              <a:gd name="connsiteY6" fmla="*/ 478518 h 1682751"/>
              <a:gd name="connsiteX7" fmla="*/ 4422321 w 5007428"/>
              <a:gd name="connsiteY7" fmla="*/ 70304 h 1682751"/>
              <a:gd name="connsiteX8" fmla="*/ 5007428 w 5007428"/>
              <a:gd name="connsiteY8" fmla="*/ 56697 h 1682751"/>
              <a:gd name="connsiteX0" fmla="*/ 81643 w 4422321"/>
              <a:gd name="connsiteY0" fmla="*/ 0 h 1612447"/>
              <a:gd name="connsiteX1" fmla="*/ 68036 w 4422321"/>
              <a:gd name="connsiteY1" fmla="*/ 762000 h 1612447"/>
              <a:gd name="connsiteX2" fmla="*/ 489857 w 4422321"/>
              <a:gd name="connsiteY2" fmla="*/ 1496786 h 1612447"/>
              <a:gd name="connsiteX3" fmla="*/ 1156607 w 4422321"/>
              <a:gd name="connsiteY3" fmla="*/ 1455964 h 1612447"/>
              <a:gd name="connsiteX4" fmla="*/ 2558143 w 4422321"/>
              <a:gd name="connsiteY4" fmla="*/ 911679 h 1612447"/>
              <a:gd name="connsiteX5" fmla="*/ 3415393 w 4422321"/>
              <a:gd name="connsiteY5" fmla="*/ 585107 h 1612447"/>
              <a:gd name="connsiteX6" fmla="*/ 3946071 w 4422321"/>
              <a:gd name="connsiteY6" fmla="*/ 408214 h 1612447"/>
              <a:gd name="connsiteX7" fmla="*/ 4422321 w 4422321"/>
              <a:gd name="connsiteY7" fmla="*/ 0 h 16124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4422321" h="1612447">
                <a:moveTo>
                  <a:pt x="81643" y="0"/>
                </a:moveTo>
                <a:cubicBezTo>
                  <a:pt x="40821" y="256268"/>
                  <a:pt x="0" y="512536"/>
                  <a:pt x="68036" y="762000"/>
                </a:cubicBezTo>
                <a:cubicBezTo>
                  <a:pt x="136072" y="1011464"/>
                  <a:pt x="308429" y="1381125"/>
                  <a:pt x="489857" y="1496786"/>
                </a:cubicBezTo>
                <a:cubicBezTo>
                  <a:pt x="671285" y="1612447"/>
                  <a:pt x="811893" y="1553482"/>
                  <a:pt x="1156607" y="1455964"/>
                </a:cubicBezTo>
                <a:cubicBezTo>
                  <a:pt x="1501321" y="1358446"/>
                  <a:pt x="2558143" y="911679"/>
                  <a:pt x="2558143" y="911679"/>
                </a:cubicBezTo>
                <a:lnTo>
                  <a:pt x="3415393" y="585107"/>
                </a:lnTo>
                <a:cubicBezTo>
                  <a:pt x="3646714" y="501196"/>
                  <a:pt x="3778250" y="505732"/>
                  <a:pt x="3946071" y="408214"/>
                </a:cubicBezTo>
                <a:cubicBezTo>
                  <a:pt x="4113892" y="310696"/>
                  <a:pt x="4245428" y="70304"/>
                  <a:pt x="4422321" y="0"/>
                </a:cubicBezTo>
              </a:path>
            </a:pathLst>
          </a:cu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1</xdr:col>
      <xdr:colOff>0</xdr:colOff>
      <xdr:row>14</xdr:row>
      <xdr:rowOff>0</xdr:rowOff>
    </xdr:from>
    <xdr:to>
      <xdr:col>8</xdr:col>
      <xdr:colOff>1127630</xdr:colOff>
      <xdr:row>23</xdr:row>
      <xdr:rowOff>44823</xdr:rowOff>
    </xdr:to>
    <xdr:grpSp>
      <xdr:nvGrpSpPr>
        <xdr:cNvPr id="15" name="그룹 14"/>
        <xdr:cNvGrpSpPr/>
      </xdr:nvGrpSpPr>
      <xdr:grpSpPr>
        <a:xfrm>
          <a:off x="156882" y="7182971"/>
          <a:ext cx="9363954" cy="6028764"/>
          <a:chOff x="231322" y="7869009"/>
          <a:chExt cx="9421583" cy="5769525"/>
        </a:xfrm>
      </xdr:grpSpPr>
      <xdr:pic>
        <xdr:nvPicPr>
          <xdr:cNvPr id="16" name="그림 15"/>
          <xdr:cNvPicPr>
            <a:picLocks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1322" y="7869009"/>
            <a:ext cx="9360000" cy="5769525"/>
          </a:xfrm>
          <a:prstGeom prst="rect">
            <a:avLst/>
          </a:prstGeom>
        </xdr:spPr>
      </xdr:pic>
      <xdr:sp macro="" textlink="">
        <xdr:nvSpPr>
          <xdr:cNvPr id="17" name="TextBox 16"/>
          <xdr:cNvSpPr txBox="1"/>
        </xdr:nvSpPr>
        <xdr:spPr>
          <a:xfrm>
            <a:off x="7802334" y="9040585"/>
            <a:ext cx="1850571" cy="42182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ko-KR" altLang="en-US" sz="1800">
                <a:latin typeface="굴림" pitchFamily="50" charset="-127"/>
                <a:ea typeface="굴림" pitchFamily="50" charset="-127"/>
              </a:rPr>
              <a:t>문주천교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2247901" y="9269185"/>
            <a:ext cx="1850571" cy="48985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ko-KR" altLang="en-US" sz="1800">
                <a:latin typeface="굴림" pitchFamily="50" charset="-127"/>
                <a:ea typeface="굴림" pitchFamily="50" charset="-127"/>
              </a:rPr>
              <a:t>시경계</a:t>
            </a:r>
          </a:p>
        </xdr:txBody>
      </xdr:sp>
      <xdr:sp macro="" textlink="">
        <xdr:nvSpPr>
          <xdr:cNvPr id="19" name="자유형 18"/>
          <xdr:cNvSpPr/>
        </xdr:nvSpPr>
        <xdr:spPr>
          <a:xfrm>
            <a:off x="3088821" y="9606442"/>
            <a:ext cx="5783036" cy="1296572"/>
          </a:xfrm>
          <a:custGeom>
            <a:avLst/>
            <a:gdLst>
              <a:gd name="connsiteX0" fmla="*/ 0 w 5783036"/>
              <a:gd name="connsiteY0" fmla="*/ 530879 h 1296572"/>
              <a:gd name="connsiteX1" fmla="*/ 476250 w 5783036"/>
              <a:gd name="connsiteY1" fmla="*/ 884665 h 1296572"/>
              <a:gd name="connsiteX2" fmla="*/ 1592036 w 5783036"/>
              <a:gd name="connsiteY2" fmla="*/ 898272 h 1296572"/>
              <a:gd name="connsiteX3" fmla="*/ 2571750 w 5783036"/>
              <a:gd name="connsiteY3" fmla="*/ 939094 h 1296572"/>
              <a:gd name="connsiteX4" fmla="*/ 3714750 w 5783036"/>
              <a:gd name="connsiteY4" fmla="*/ 1197629 h 1296572"/>
              <a:gd name="connsiteX5" fmla="*/ 4435929 w 5783036"/>
              <a:gd name="connsiteY5" fmla="*/ 1279272 h 1296572"/>
              <a:gd name="connsiteX6" fmla="*/ 5034643 w 5783036"/>
              <a:gd name="connsiteY6" fmla="*/ 884665 h 1296572"/>
              <a:gd name="connsiteX7" fmla="*/ 5510893 w 5783036"/>
              <a:gd name="connsiteY7" fmla="*/ 136272 h 1296572"/>
              <a:gd name="connsiteX8" fmla="*/ 5783036 w 5783036"/>
              <a:gd name="connsiteY8" fmla="*/ 201 h 129657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783036" h="1296572">
                <a:moveTo>
                  <a:pt x="0" y="530879"/>
                </a:moveTo>
                <a:cubicBezTo>
                  <a:pt x="105455" y="677156"/>
                  <a:pt x="210911" y="823433"/>
                  <a:pt x="476250" y="884665"/>
                </a:cubicBezTo>
                <a:cubicBezTo>
                  <a:pt x="741589" y="945897"/>
                  <a:pt x="1242786" y="889201"/>
                  <a:pt x="1592036" y="898272"/>
                </a:cubicBezTo>
                <a:cubicBezTo>
                  <a:pt x="1941286" y="907343"/>
                  <a:pt x="2217964" y="889201"/>
                  <a:pt x="2571750" y="939094"/>
                </a:cubicBezTo>
                <a:cubicBezTo>
                  <a:pt x="2925536" y="988987"/>
                  <a:pt x="3404053" y="1140933"/>
                  <a:pt x="3714750" y="1197629"/>
                </a:cubicBezTo>
                <a:cubicBezTo>
                  <a:pt x="4025447" y="1254325"/>
                  <a:pt x="4215947" y="1331433"/>
                  <a:pt x="4435929" y="1279272"/>
                </a:cubicBezTo>
                <a:cubicBezTo>
                  <a:pt x="4655911" y="1227111"/>
                  <a:pt x="4855482" y="1075165"/>
                  <a:pt x="5034643" y="884665"/>
                </a:cubicBezTo>
                <a:cubicBezTo>
                  <a:pt x="5213804" y="694165"/>
                  <a:pt x="5386161" y="283683"/>
                  <a:pt x="5510893" y="136272"/>
                </a:cubicBezTo>
                <a:cubicBezTo>
                  <a:pt x="5635625" y="-11139"/>
                  <a:pt x="5783036" y="201"/>
                  <a:pt x="5783036" y="201"/>
                </a:cubicBezTo>
              </a:path>
            </a:pathLst>
          </a:cu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3"/>
  <sheetViews>
    <sheetView view="pageBreakPreview" zoomScale="60" workbookViewId="0">
      <selection activeCell="I40" sqref="I40"/>
    </sheetView>
  </sheetViews>
  <sheetFormatPr defaultRowHeight="13.5"/>
  <cols>
    <col min="2" max="20" width="6.77734375" customWidth="1"/>
  </cols>
  <sheetData>
    <row r="1" spans="2:20" ht="129.94999999999999" customHeight="1">
      <c r="B1" s="5"/>
      <c r="C1" s="6" t="s">
        <v>252</v>
      </c>
      <c r="D1" s="7"/>
      <c r="E1" s="7"/>
      <c r="F1" s="7"/>
      <c r="G1" s="7"/>
      <c r="H1" s="7"/>
      <c r="I1" s="6"/>
      <c r="J1" s="6"/>
      <c r="K1" s="8"/>
      <c r="L1" s="8"/>
      <c r="M1" s="9"/>
      <c r="N1" s="10"/>
      <c r="O1" s="10"/>
      <c r="P1" s="10"/>
      <c r="Q1" s="11"/>
      <c r="R1" s="10"/>
      <c r="S1" s="10"/>
      <c r="T1" s="12"/>
    </row>
    <row r="2" spans="2:20" ht="129.94999999999999" customHeight="1">
      <c r="B2" s="13"/>
      <c r="C2" s="257" t="s">
        <v>52</v>
      </c>
      <c r="D2" s="257"/>
      <c r="E2" s="257"/>
      <c r="F2" s="258" t="s">
        <v>280</v>
      </c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60"/>
    </row>
    <row r="3" spans="2:20" ht="129.94999999999999" customHeight="1">
      <c r="B3" s="14"/>
      <c r="C3" s="15"/>
      <c r="D3" s="15"/>
      <c r="E3" s="15"/>
      <c r="F3" s="15"/>
      <c r="G3" s="15"/>
      <c r="H3" s="15"/>
      <c r="I3" s="16"/>
      <c r="J3" s="17"/>
      <c r="K3" s="17"/>
      <c r="L3" s="17"/>
      <c r="M3" s="18"/>
      <c r="N3" s="19"/>
      <c r="O3" s="19"/>
      <c r="P3" s="19"/>
      <c r="Q3" s="19"/>
      <c r="R3" s="19"/>
      <c r="S3" s="19"/>
      <c r="T3" s="20"/>
    </row>
    <row r="4" spans="2:20" ht="129.94999999999999" customHeight="1" thickBot="1">
      <c r="B4" s="21"/>
      <c r="C4" s="22"/>
      <c r="D4" s="22"/>
      <c r="E4" s="22"/>
      <c r="F4" s="22"/>
      <c r="G4" s="22"/>
      <c r="H4" s="22"/>
      <c r="I4" s="23"/>
      <c r="J4" s="24"/>
      <c r="K4" s="25"/>
      <c r="L4" s="26"/>
      <c r="M4" s="27"/>
      <c r="N4" s="26"/>
      <c r="O4" s="26"/>
      <c r="P4" s="26"/>
      <c r="Q4" s="28"/>
      <c r="R4" s="28"/>
      <c r="S4" s="28"/>
      <c r="T4" s="29" t="s">
        <v>53</v>
      </c>
    </row>
    <row r="5" spans="2:20" ht="54" customHeight="1" thickBot="1">
      <c r="B5" s="261" t="s">
        <v>54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3"/>
    </row>
    <row r="6" spans="2:20" ht="60" customHeight="1" thickBot="1">
      <c r="B6" s="30" t="s">
        <v>55</v>
      </c>
      <c r="C6" s="264"/>
      <c r="D6" s="264"/>
      <c r="E6" s="31" t="s">
        <v>56</v>
      </c>
      <c r="F6" s="265"/>
      <c r="G6" s="266"/>
      <c r="H6" s="140" t="s">
        <v>136</v>
      </c>
      <c r="I6" s="267"/>
      <c r="J6" s="267"/>
      <c r="K6" s="31" t="s">
        <v>57</v>
      </c>
      <c r="L6" s="268"/>
      <c r="M6" s="268"/>
      <c r="N6" s="32"/>
      <c r="O6" s="33"/>
      <c r="P6" s="33"/>
      <c r="Q6" s="34"/>
      <c r="R6" s="35" t="s">
        <v>253</v>
      </c>
      <c r="S6" s="36" t="s">
        <v>286</v>
      </c>
      <c r="T6" s="37" t="s">
        <v>58</v>
      </c>
    </row>
    <row r="7" spans="2:20" ht="8.25" customHeight="1">
      <c r="B7" s="38"/>
      <c r="C7" s="39"/>
      <c r="D7" s="39"/>
      <c r="E7" s="39"/>
      <c r="F7" s="39"/>
      <c r="G7" s="39"/>
      <c r="H7" s="39"/>
      <c r="I7" s="40"/>
      <c r="J7" s="40"/>
      <c r="K7" s="41"/>
      <c r="L7" s="42"/>
      <c r="M7" s="43"/>
      <c r="N7" s="44"/>
      <c r="O7" s="45"/>
      <c r="P7" s="45"/>
      <c r="Q7" s="46"/>
      <c r="R7" s="47"/>
      <c r="S7" s="48"/>
      <c r="T7" s="49"/>
    </row>
    <row r="8" spans="2:20" ht="48" customHeight="1">
      <c r="B8" s="50"/>
      <c r="C8" s="51" t="str">
        <f>C1</f>
        <v>2021년도</v>
      </c>
      <c r="D8" s="52"/>
      <c r="E8" s="52"/>
      <c r="F8" s="52"/>
      <c r="G8" s="52"/>
      <c r="H8" s="52"/>
      <c r="I8" s="53"/>
      <c r="J8" s="54"/>
      <c r="K8" s="41"/>
      <c r="L8" s="55"/>
      <c r="M8" s="56"/>
      <c r="N8" s="55"/>
      <c r="O8" s="55"/>
      <c r="P8" s="55"/>
      <c r="Q8" s="55"/>
      <c r="R8" s="55"/>
      <c r="S8" s="55"/>
      <c r="T8" s="57"/>
    </row>
    <row r="9" spans="2:20" ht="11.25" customHeight="1">
      <c r="B9" s="50"/>
      <c r="C9" s="52"/>
      <c r="D9" s="52"/>
      <c r="E9" s="52"/>
      <c r="F9" s="52"/>
      <c r="G9" s="52"/>
      <c r="H9" s="52"/>
      <c r="I9" s="53"/>
      <c r="J9" s="54"/>
      <c r="K9" s="41"/>
      <c r="L9" s="55"/>
      <c r="M9" s="56"/>
      <c r="N9" s="55"/>
      <c r="O9" s="55"/>
      <c r="P9" s="55"/>
      <c r="Q9" s="55"/>
      <c r="R9" s="55"/>
      <c r="S9" s="55"/>
      <c r="T9" s="57"/>
    </row>
    <row r="10" spans="2:20" ht="30" customHeight="1">
      <c r="B10" s="14"/>
      <c r="C10" s="63" t="str">
        <f>C2</f>
        <v xml:space="preserve">공 사 명 : </v>
      </c>
      <c r="D10" s="63"/>
      <c r="E10" s="63"/>
      <c r="F10" s="271" t="str">
        <f>F2</f>
        <v>사수로(장태실네거리~시경계) 포장보수공사</v>
      </c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2"/>
    </row>
    <row r="11" spans="2:20" ht="30" customHeight="1">
      <c r="B11" s="14"/>
      <c r="C11" s="15"/>
      <c r="D11" s="15"/>
      <c r="E11" s="15"/>
      <c r="F11" s="15"/>
      <c r="G11" s="15"/>
      <c r="H11" s="15"/>
      <c r="I11" s="58"/>
      <c r="J11" s="58"/>
      <c r="K11" s="59"/>
      <c r="L11" s="58"/>
      <c r="M11" s="58"/>
      <c r="N11" s="58"/>
      <c r="O11" s="58"/>
      <c r="P11" s="58"/>
      <c r="Q11" s="58"/>
      <c r="R11" s="58"/>
      <c r="S11" s="58"/>
      <c r="T11" s="20"/>
    </row>
    <row r="12" spans="2:20" ht="30" customHeight="1">
      <c r="B12" s="14"/>
      <c r="C12" s="63" t="s">
        <v>59</v>
      </c>
      <c r="D12" s="63"/>
      <c r="E12" s="60" t="s">
        <v>282</v>
      </c>
      <c r="F12" s="141"/>
      <c r="G12" s="61"/>
      <c r="H12" s="62"/>
      <c r="I12" s="63"/>
      <c r="J12" s="63"/>
      <c r="K12" s="60"/>
      <c r="L12" s="60"/>
      <c r="M12" s="60"/>
      <c r="N12" s="60"/>
      <c r="O12" s="64"/>
      <c r="P12" s="64"/>
      <c r="Q12" s="65"/>
      <c r="R12" s="66"/>
      <c r="S12" s="66"/>
      <c r="T12" s="67"/>
    </row>
    <row r="13" spans="2:20" ht="30" customHeight="1">
      <c r="B13" s="14"/>
      <c r="C13" s="58"/>
      <c r="D13" s="58"/>
      <c r="E13" s="60" t="s">
        <v>283</v>
      </c>
      <c r="F13" s="142"/>
      <c r="G13" s="61"/>
      <c r="H13" s="61"/>
      <c r="I13" s="63"/>
      <c r="J13" s="63"/>
      <c r="K13" s="60"/>
      <c r="L13" s="69"/>
      <c r="M13" s="71"/>
      <c r="N13" s="71"/>
      <c r="O13" s="64"/>
      <c r="P13" s="64"/>
      <c r="Q13" s="65"/>
      <c r="R13" s="66"/>
      <c r="S13" s="66"/>
      <c r="T13" s="67"/>
    </row>
    <row r="14" spans="2:20" ht="30" customHeight="1">
      <c r="B14" s="14"/>
      <c r="C14" s="58"/>
      <c r="D14" s="58"/>
      <c r="E14" s="60" t="s">
        <v>284</v>
      </c>
      <c r="F14" s="60"/>
      <c r="G14" s="61"/>
      <c r="H14" s="61"/>
      <c r="I14" s="63"/>
      <c r="J14" s="70"/>
      <c r="K14" s="71"/>
      <c r="L14" s="69"/>
      <c r="M14" s="71"/>
      <c r="N14" s="71"/>
      <c r="O14" s="70"/>
      <c r="P14" s="273"/>
      <c r="Q14" s="274"/>
      <c r="R14" s="66"/>
      <c r="S14" s="66"/>
      <c r="T14" s="67"/>
    </row>
    <row r="15" spans="2:20" ht="30" customHeight="1">
      <c r="B15" s="14"/>
      <c r="C15" s="15"/>
      <c r="D15" s="15"/>
      <c r="E15" s="60"/>
      <c r="F15" s="60"/>
      <c r="G15" s="15"/>
      <c r="H15" s="15"/>
      <c r="I15" s="58"/>
      <c r="J15" s="58"/>
      <c r="K15" s="68"/>
      <c r="L15" s="69"/>
      <c r="M15" s="275"/>
      <c r="N15" s="275"/>
      <c r="O15" s="72"/>
      <c r="P15" s="73"/>
      <c r="Q15" s="73"/>
      <c r="R15" s="74"/>
      <c r="S15" s="74"/>
      <c r="T15" s="75"/>
    </row>
    <row r="16" spans="2:20" ht="30" customHeight="1">
      <c r="B16" s="14"/>
      <c r="C16" s="15"/>
      <c r="D16" s="15"/>
      <c r="F16" s="60"/>
      <c r="G16" s="15"/>
      <c r="H16" s="15"/>
      <c r="I16" s="58"/>
      <c r="J16" s="58"/>
      <c r="K16" s="68"/>
      <c r="L16" s="69"/>
      <c r="M16" s="275"/>
      <c r="N16" s="275"/>
      <c r="O16" s="72"/>
      <c r="P16" s="276"/>
      <c r="Q16" s="276"/>
      <c r="R16" s="76"/>
      <c r="S16" s="74"/>
      <c r="T16" s="75"/>
    </row>
    <row r="17" spans="2:20" ht="30" customHeight="1">
      <c r="B17" s="14"/>
      <c r="C17" s="15"/>
      <c r="D17" s="15"/>
      <c r="E17" s="15"/>
      <c r="F17" s="60"/>
      <c r="G17" s="15"/>
      <c r="H17" s="15"/>
      <c r="I17" s="58"/>
      <c r="J17" s="58"/>
      <c r="K17" s="68"/>
      <c r="L17" s="69"/>
      <c r="M17" s="275"/>
      <c r="N17" s="275"/>
      <c r="O17" s="72"/>
      <c r="P17" s="276"/>
      <c r="Q17" s="276"/>
      <c r="R17" s="76"/>
      <c r="S17" s="74"/>
      <c r="T17" s="75"/>
    </row>
    <row r="18" spans="2:20" ht="6" customHeight="1">
      <c r="B18" s="14"/>
      <c r="C18" s="15"/>
      <c r="D18" s="15"/>
      <c r="E18" s="15"/>
      <c r="F18" s="15"/>
      <c r="G18" s="15"/>
      <c r="H18" s="15"/>
      <c r="I18" s="77"/>
      <c r="J18" s="78"/>
      <c r="K18" s="269"/>
      <c r="L18" s="269"/>
      <c r="M18" s="269"/>
      <c r="N18" s="269"/>
      <c r="O18" s="270"/>
      <c r="P18" s="270"/>
      <c r="Q18" s="270"/>
      <c r="R18" s="74"/>
      <c r="S18" s="74"/>
      <c r="T18" s="75"/>
    </row>
    <row r="19" spans="2:20" ht="35.1" customHeight="1">
      <c r="B19" s="14"/>
      <c r="C19" s="279" t="s">
        <v>60</v>
      </c>
      <c r="D19" s="279"/>
      <c r="E19" s="279"/>
      <c r="F19" s="278">
        <f>공사원가계산서!F33</f>
        <v>0</v>
      </c>
      <c r="G19" s="278"/>
      <c r="H19" s="278"/>
      <c r="I19" s="278"/>
      <c r="J19" s="278"/>
      <c r="K19" s="280" t="str">
        <f>"(금"&amp;NUMBERSTRING(F19,1)&amp;"원)"</f>
        <v>(금원)</v>
      </c>
      <c r="L19" s="280"/>
      <c r="M19" s="280"/>
      <c r="N19" s="280"/>
      <c r="O19" s="280"/>
      <c r="P19" s="280"/>
      <c r="Q19" s="280"/>
      <c r="R19" s="79"/>
      <c r="S19" s="79"/>
      <c r="T19" s="20"/>
    </row>
    <row r="20" spans="2:20" ht="13.5" customHeight="1">
      <c r="B20" s="14"/>
      <c r="C20" s="15"/>
      <c r="D20" s="15"/>
      <c r="E20" s="15"/>
      <c r="F20" s="61"/>
      <c r="G20" s="61"/>
      <c r="H20" s="61"/>
      <c r="I20" s="63"/>
      <c r="J20" s="63"/>
      <c r="K20" s="80"/>
      <c r="L20" s="80"/>
      <c r="M20" s="80"/>
      <c r="N20" s="80"/>
      <c r="O20" s="81"/>
      <c r="P20" s="81"/>
      <c r="Q20" s="82"/>
      <c r="R20" s="79"/>
      <c r="S20" s="79"/>
      <c r="T20" s="20"/>
    </row>
    <row r="21" spans="2:20" ht="35.1" customHeight="1">
      <c r="B21" s="83"/>
      <c r="C21" s="61"/>
      <c r="D21" s="61"/>
      <c r="E21" s="61"/>
      <c r="F21" s="277" t="s">
        <v>61</v>
      </c>
      <c r="G21" s="277"/>
      <c r="H21" s="277"/>
      <c r="I21" s="278">
        <f>공사원가계산서!F30</f>
        <v>0</v>
      </c>
      <c r="J21" s="278"/>
      <c r="K21" s="278"/>
      <c r="L21" s="278"/>
      <c r="M21" s="278"/>
      <c r="N21" s="278"/>
      <c r="O21" s="278"/>
      <c r="P21" s="278"/>
      <c r="Q21" s="278"/>
      <c r="R21" s="84"/>
      <c r="S21" s="85"/>
      <c r="T21" s="86"/>
    </row>
    <row r="22" spans="2:20" ht="34.5" customHeight="1">
      <c r="B22" s="87"/>
      <c r="C22" s="88"/>
      <c r="D22" s="88"/>
      <c r="E22" s="88"/>
      <c r="F22" s="277" t="s">
        <v>62</v>
      </c>
      <c r="G22" s="277"/>
      <c r="H22" s="277"/>
      <c r="I22" s="278">
        <f>공사원가계산서!F31</f>
        <v>0</v>
      </c>
      <c r="J22" s="278"/>
      <c r="K22" s="278"/>
      <c r="L22" s="278"/>
      <c r="M22" s="278"/>
      <c r="N22" s="278"/>
      <c r="O22" s="278"/>
      <c r="P22" s="278"/>
      <c r="Q22" s="278"/>
      <c r="R22" s="47"/>
      <c r="S22" s="89"/>
      <c r="T22" s="90"/>
    </row>
    <row r="23" spans="2:20" ht="19.5" thickBot="1">
      <c r="B23" s="91"/>
      <c r="C23" s="92"/>
      <c r="D23" s="92"/>
      <c r="E23" s="92"/>
      <c r="F23" s="92"/>
      <c r="G23" s="92"/>
      <c r="H23" s="92"/>
      <c r="I23" s="93"/>
      <c r="J23" s="94"/>
      <c r="K23" s="95"/>
      <c r="L23" s="96"/>
      <c r="M23" s="97"/>
      <c r="N23" s="98"/>
      <c r="O23" s="99"/>
      <c r="P23" s="99"/>
      <c r="Q23" s="100"/>
      <c r="R23" s="100"/>
      <c r="S23" s="96"/>
      <c r="T23" s="101"/>
    </row>
  </sheetData>
  <mergeCells count="25">
    <mergeCell ref="F22:H22"/>
    <mergeCell ref="I22:M22"/>
    <mergeCell ref="N22:Q22"/>
    <mergeCell ref="C19:E19"/>
    <mergeCell ref="F19:J19"/>
    <mergeCell ref="K19:Q19"/>
    <mergeCell ref="F21:H21"/>
    <mergeCell ref="I21:M21"/>
    <mergeCell ref="N21:Q21"/>
    <mergeCell ref="K18:N18"/>
    <mergeCell ref="O18:Q18"/>
    <mergeCell ref="F10:T10"/>
    <mergeCell ref="P14:Q14"/>
    <mergeCell ref="M15:N15"/>
    <mergeCell ref="M16:N16"/>
    <mergeCell ref="P16:Q16"/>
    <mergeCell ref="M17:N17"/>
    <mergeCell ref="P17:Q17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0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85" zoomScaleSheetLayoutView="85" workbookViewId="0">
      <selection activeCell="S6" sqref="S6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ht="30.75" customHeight="1" thickBot="1">
      <c r="A1" s="288" t="s">
        <v>274</v>
      </c>
      <c r="B1" s="288"/>
      <c r="C1" s="288"/>
      <c r="D1" s="288"/>
      <c r="E1" s="288"/>
      <c r="F1" s="288"/>
      <c r="G1" s="288"/>
      <c r="H1" s="288"/>
      <c r="I1" s="288"/>
      <c r="J1" s="288"/>
    </row>
    <row r="2" spans="1:10" s="242" customFormat="1" ht="20.100000000000001" customHeight="1">
      <c r="A2" s="289" t="s">
        <v>275</v>
      </c>
      <c r="B2" s="290"/>
      <c r="C2" s="282" t="s">
        <v>281</v>
      </c>
      <c r="D2" s="283"/>
      <c r="E2" s="283"/>
      <c r="F2" s="283"/>
      <c r="G2" s="283"/>
      <c r="H2" s="283"/>
      <c r="I2" s="283"/>
      <c r="J2" s="284"/>
    </row>
    <row r="3" spans="1:10" ht="12" customHeight="1">
      <c r="A3" s="235"/>
      <c r="B3" s="240"/>
      <c r="C3" s="241"/>
      <c r="D3" s="241"/>
      <c r="E3" s="241"/>
      <c r="F3" s="241"/>
      <c r="G3" s="241"/>
      <c r="H3" s="241"/>
      <c r="I3" s="241"/>
      <c r="J3" s="236"/>
    </row>
    <row r="4" spans="1:10" ht="57" customHeight="1">
      <c r="A4" s="235"/>
      <c r="B4" s="281"/>
      <c r="C4" s="281"/>
      <c r="D4" s="281"/>
      <c r="E4" s="281"/>
      <c r="F4" s="281"/>
      <c r="G4" s="281"/>
      <c r="H4" s="281"/>
      <c r="I4" s="281"/>
      <c r="J4" s="236"/>
    </row>
    <row r="5" spans="1:10" ht="57" customHeight="1">
      <c r="A5" s="235"/>
      <c r="B5" s="281"/>
      <c r="C5" s="281"/>
      <c r="D5" s="281"/>
      <c r="E5" s="281"/>
      <c r="F5" s="281"/>
      <c r="G5" s="281"/>
      <c r="H5" s="281"/>
      <c r="I5" s="281"/>
      <c r="J5" s="236"/>
    </row>
    <row r="6" spans="1:10" ht="57" customHeight="1">
      <c r="A6" s="235"/>
      <c r="B6" s="281"/>
      <c r="C6" s="281"/>
      <c r="D6" s="281"/>
      <c r="E6" s="281"/>
      <c r="F6" s="281"/>
      <c r="G6" s="281"/>
      <c r="H6" s="281"/>
      <c r="I6" s="281"/>
      <c r="J6" s="236"/>
    </row>
    <row r="7" spans="1:10" ht="57" customHeight="1">
      <c r="A7" s="235"/>
      <c r="B7" s="281"/>
      <c r="C7" s="281"/>
      <c r="D7" s="281"/>
      <c r="E7" s="281"/>
      <c r="F7" s="281"/>
      <c r="G7" s="281"/>
      <c r="H7" s="281"/>
      <c r="I7" s="281"/>
      <c r="J7" s="236"/>
    </row>
    <row r="8" spans="1:10" ht="57" customHeight="1">
      <c r="A8" s="235"/>
      <c r="B8" s="281"/>
      <c r="C8" s="281"/>
      <c r="D8" s="281"/>
      <c r="E8" s="281"/>
      <c r="F8" s="281"/>
      <c r="G8" s="281"/>
      <c r="H8" s="281"/>
      <c r="I8" s="281"/>
      <c r="J8" s="236"/>
    </row>
    <row r="9" spans="1:10" ht="57" customHeight="1">
      <c r="A9" s="235"/>
      <c r="B9" s="281"/>
      <c r="C9" s="281"/>
      <c r="D9" s="281"/>
      <c r="E9" s="281"/>
      <c r="F9" s="281"/>
      <c r="G9" s="281"/>
      <c r="H9" s="281"/>
      <c r="I9" s="281"/>
      <c r="J9" s="236"/>
    </row>
    <row r="10" spans="1:10" ht="57" customHeight="1">
      <c r="A10" s="235"/>
      <c r="B10" s="281"/>
      <c r="C10" s="281"/>
      <c r="D10" s="281"/>
      <c r="E10" s="281"/>
      <c r="F10" s="281"/>
      <c r="G10" s="281"/>
      <c r="H10" s="281"/>
      <c r="I10" s="281"/>
      <c r="J10" s="236"/>
    </row>
    <row r="11" spans="1:10" ht="57" customHeight="1">
      <c r="A11" s="235"/>
      <c r="B11" s="281"/>
      <c r="C11" s="281"/>
      <c r="D11" s="281"/>
      <c r="E11" s="281"/>
      <c r="F11" s="281"/>
      <c r="G11" s="281"/>
      <c r="H11" s="281"/>
      <c r="I11" s="281"/>
      <c r="J11" s="236"/>
    </row>
    <row r="12" spans="1:10" ht="12" customHeight="1" thickBot="1">
      <c r="A12" s="237"/>
      <c r="B12" s="238"/>
      <c r="C12" s="238"/>
      <c r="D12" s="238"/>
      <c r="E12" s="238"/>
      <c r="F12" s="238"/>
      <c r="G12" s="238"/>
      <c r="H12" s="238"/>
      <c r="I12" s="238"/>
      <c r="J12" s="239"/>
    </row>
    <row r="13" spans="1:10" s="242" customFormat="1" ht="20.100000000000001" customHeight="1">
      <c r="A13" s="289" t="s">
        <v>275</v>
      </c>
      <c r="B13" s="290"/>
      <c r="C13" s="285" t="s">
        <v>276</v>
      </c>
      <c r="D13" s="286"/>
      <c r="E13" s="286"/>
      <c r="F13" s="286"/>
      <c r="G13" s="286"/>
      <c r="H13" s="286"/>
      <c r="I13" s="286"/>
      <c r="J13" s="287"/>
    </row>
    <row r="14" spans="1:10" ht="12" customHeight="1">
      <c r="A14" s="235"/>
      <c r="B14" s="240"/>
      <c r="C14" s="241"/>
      <c r="D14" s="241"/>
      <c r="E14" s="241"/>
      <c r="F14" s="241"/>
      <c r="G14" s="241"/>
      <c r="H14" s="241"/>
      <c r="I14" s="241"/>
      <c r="J14" s="236"/>
    </row>
    <row r="15" spans="1:10" ht="57" customHeight="1">
      <c r="A15" s="235"/>
      <c r="B15" s="281"/>
      <c r="C15" s="281"/>
      <c r="D15" s="281"/>
      <c r="E15" s="281"/>
      <c r="F15" s="281"/>
      <c r="G15" s="281"/>
      <c r="H15" s="281"/>
      <c r="I15" s="281"/>
      <c r="J15" s="236"/>
    </row>
    <row r="16" spans="1:10" ht="57" customHeight="1">
      <c r="A16" s="235"/>
      <c r="B16" s="281"/>
      <c r="C16" s="281"/>
      <c r="D16" s="281"/>
      <c r="E16" s="281"/>
      <c r="F16" s="281"/>
      <c r="G16" s="281"/>
      <c r="H16" s="281"/>
      <c r="I16" s="281"/>
      <c r="J16" s="236"/>
    </row>
    <row r="17" spans="1:10" ht="57" customHeight="1">
      <c r="A17" s="235"/>
      <c r="B17" s="281"/>
      <c r="C17" s="281"/>
      <c r="D17" s="281"/>
      <c r="E17" s="281"/>
      <c r="F17" s="281"/>
      <c r="G17" s="281"/>
      <c r="H17" s="281"/>
      <c r="I17" s="281"/>
      <c r="J17" s="236"/>
    </row>
    <row r="18" spans="1:10" ht="57" customHeight="1">
      <c r="A18" s="235"/>
      <c r="B18" s="281"/>
      <c r="C18" s="281"/>
      <c r="D18" s="281"/>
      <c r="E18" s="281"/>
      <c r="F18" s="281"/>
      <c r="G18" s="281"/>
      <c r="H18" s="281"/>
      <c r="I18" s="281"/>
      <c r="J18" s="236"/>
    </row>
    <row r="19" spans="1:10" ht="57" customHeight="1">
      <c r="A19" s="235"/>
      <c r="B19" s="281"/>
      <c r="C19" s="281"/>
      <c r="D19" s="281"/>
      <c r="E19" s="281"/>
      <c r="F19" s="281"/>
      <c r="G19" s="281"/>
      <c r="H19" s="281"/>
      <c r="I19" s="281"/>
      <c r="J19" s="236"/>
    </row>
    <row r="20" spans="1:10" ht="57" customHeight="1">
      <c r="A20" s="235"/>
      <c r="B20" s="281"/>
      <c r="C20" s="281"/>
      <c r="D20" s="281"/>
      <c r="E20" s="281"/>
      <c r="F20" s="281"/>
      <c r="G20" s="281"/>
      <c r="H20" s="281"/>
      <c r="I20" s="281"/>
      <c r="J20" s="236"/>
    </row>
    <row r="21" spans="1:10" ht="57" customHeight="1">
      <c r="A21" s="235"/>
      <c r="B21" s="281"/>
      <c r="C21" s="281"/>
      <c r="D21" s="281"/>
      <c r="E21" s="281"/>
      <c r="F21" s="281"/>
      <c r="G21" s="281"/>
      <c r="H21" s="281"/>
      <c r="I21" s="281"/>
      <c r="J21" s="236"/>
    </row>
    <row r="22" spans="1:10" ht="57" customHeight="1">
      <c r="A22" s="235"/>
      <c r="B22" s="281"/>
      <c r="C22" s="281"/>
      <c r="D22" s="281"/>
      <c r="E22" s="281"/>
      <c r="F22" s="281"/>
      <c r="G22" s="281"/>
      <c r="H22" s="281"/>
      <c r="I22" s="281"/>
      <c r="J22" s="236"/>
    </row>
    <row r="23" spans="1:10" ht="12" customHeight="1" thickBot="1">
      <c r="A23" s="237"/>
      <c r="B23" s="238"/>
      <c r="C23" s="238"/>
      <c r="D23" s="238"/>
      <c r="E23" s="238"/>
      <c r="F23" s="238"/>
      <c r="G23" s="238"/>
      <c r="H23" s="238"/>
      <c r="I23" s="238"/>
      <c r="J23" s="239"/>
    </row>
    <row r="24" spans="1:10">
      <c r="A24" s="240"/>
      <c r="B24" s="240"/>
      <c r="C24" s="240"/>
      <c r="D24" s="240"/>
      <c r="E24" s="240"/>
      <c r="F24" s="240"/>
      <c r="G24" s="240"/>
      <c r="H24" s="240"/>
      <c r="I24" s="240"/>
      <c r="J24" s="240"/>
    </row>
  </sheetData>
  <mergeCells count="7">
    <mergeCell ref="B15:I22"/>
    <mergeCell ref="C2:J2"/>
    <mergeCell ref="C13:J13"/>
    <mergeCell ref="A1:J1"/>
    <mergeCell ref="B4:I11"/>
    <mergeCell ref="A2:B2"/>
    <mergeCell ref="A13:B13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4"/>
  <sheetViews>
    <sheetView view="pageBreakPreview" topLeftCell="A5" zoomScale="115" zoomScaleSheetLayoutView="115" workbookViewId="0">
      <selection activeCell="I21" sqref="I21"/>
    </sheetView>
  </sheetViews>
  <sheetFormatPr defaultRowHeight="13.5"/>
  <cols>
    <col min="1" max="1" width="0.5546875" style="102" customWidth="1"/>
    <col min="2" max="3" width="2.77734375" style="102" customWidth="1"/>
    <col min="4" max="4" width="22.88671875" style="102" bestFit="1" customWidth="1"/>
    <col min="5" max="5" width="3.6640625" style="2" customWidth="1"/>
    <col min="6" max="6" width="10.88671875" style="139" bestFit="1" customWidth="1"/>
    <col min="7" max="7" width="5.33203125" style="115" bestFit="1" customWidth="1"/>
    <col min="8" max="8" width="27.6640625" style="102" customWidth="1"/>
    <col min="9" max="9" width="9.5546875" style="102" bestFit="1" customWidth="1"/>
    <col min="10" max="256" width="8.88671875" style="102"/>
    <col min="257" max="257" width="0.5546875" style="102" customWidth="1"/>
    <col min="258" max="259" width="2.109375" style="102" customWidth="1"/>
    <col min="260" max="260" width="15" style="102" customWidth="1"/>
    <col min="261" max="261" width="3.6640625" style="102" customWidth="1"/>
    <col min="262" max="262" width="12" style="102" customWidth="1"/>
    <col min="263" max="263" width="4.21875" style="102" customWidth="1"/>
    <col min="264" max="264" width="27.6640625" style="102" customWidth="1"/>
    <col min="265" max="512" width="8.88671875" style="102"/>
    <col min="513" max="513" width="0.5546875" style="102" customWidth="1"/>
    <col min="514" max="515" width="2.109375" style="102" customWidth="1"/>
    <col min="516" max="516" width="15" style="102" customWidth="1"/>
    <col min="517" max="517" width="3.6640625" style="102" customWidth="1"/>
    <col min="518" max="518" width="12" style="102" customWidth="1"/>
    <col min="519" max="519" width="4.21875" style="102" customWidth="1"/>
    <col min="520" max="520" width="27.6640625" style="102" customWidth="1"/>
    <col min="521" max="768" width="8.88671875" style="102"/>
    <col min="769" max="769" width="0.5546875" style="102" customWidth="1"/>
    <col min="770" max="771" width="2.109375" style="102" customWidth="1"/>
    <col min="772" max="772" width="15" style="102" customWidth="1"/>
    <col min="773" max="773" width="3.6640625" style="102" customWidth="1"/>
    <col min="774" max="774" width="12" style="102" customWidth="1"/>
    <col min="775" max="775" width="4.21875" style="102" customWidth="1"/>
    <col min="776" max="776" width="27.6640625" style="102" customWidth="1"/>
    <col min="777" max="1024" width="8.88671875" style="102"/>
    <col min="1025" max="1025" width="0.5546875" style="102" customWidth="1"/>
    <col min="1026" max="1027" width="2.109375" style="102" customWidth="1"/>
    <col min="1028" max="1028" width="15" style="102" customWidth="1"/>
    <col min="1029" max="1029" width="3.6640625" style="102" customWidth="1"/>
    <col min="1030" max="1030" width="12" style="102" customWidth="1"/>
    <col min="1031" max="1031" width="4.21875" style="102" customWidth="1"/>
    <col min="1032" max="1032" width="27.6640625" style="102" customWidth="1"/>
    <col min="1033" max="1280" width="8.88671875" style="102"/>
    <col min="1281" max="1281" width="0.5546875" style="102" customWidth="1"/>
    <col min="1282" max="1283" width="2.109375" style="102" customWidth="1"/>
    <col min="1284" max="1284" width="15" style="102" customWidth="1"/>
    <col min="1285" max="1285" width="3.6640625" style="102" customWidth="1"/>
    <col min="1286" max="1286" width="12" style="102" customWidth="1"/>
    <col min="1287" max="1287" width="4.21875" style="102" customWidth="1"/>
    <col min="1288" max="1288" width="27.6640625" style="102" customWidth="1"/>
    <col min="1289" max="1536" width="8.88671875" style="102"/>
    <col min="1537" max="1537" width="0.5546875" style="102" customWidth="1"/>
    <col min="1538" max="1539" width="2.109375" style="102" customWidth="1"/>
    <col min="1540" max="1540" width="15" style="102" customWidth="1"/>
    <col min="1541" max="1541" width="3.6640625" style="102" customWidth="1"/>
    <col min="1542" max="1542" width="12" style="102" customWidth="1"/>
    <col min="1543" max="1543" width="4.21875" style="102" customWidth="1"/>
    <col min="1544" max="1544" width="27.6640625" style="102" customWidth="1"/>
    <col min="1545" max="1792" width="8.88671875" style="102"/>
    <col min="1793" max="1793" width="0.5546875" style="102" customWidth="1"/>
    <col min="1794" max="1795" width="2.109375" style="102" customWidth="1"/>
    <col min="1796" max="1796" width="15" style="102" customWidth="1"/>
    <col min="1797" max="1797" width="3.6640625" style="102" customWidth="1"/>
    <col min="1798" max="1798" width="12" style="102" customWidth="1"/>
    <col min="1799" max="1799" width="4.21875" style="102" customWidth="1"/>
    <col min="1800" max="1800" width="27.6640625" style="102" customWidth="1"/>
    <col min="1801" max="2048" width="8.88671875" style="102"/>
    <col min="2049" max="2049" width="0.5546875" style="102" customWidth="1"/>
    <col min="2050" max="2051" width="2.109375" style="102" customWidth="1"/>
    <col min="2052" max="2052" width="15" style="102" customWidth="1"/>
    <col min="2053" max="2053" width="3.6640625" style="102" customWidth="1"/>
    <col min="2054" max="2054" width="12" style="102" customWidth="1"/>
    <col min="2055" max="2055" width="4.21875" style="102" customWidth="1"/>
    <col min="2056" max="2056" width="27.6640625" style="102" customWidth="1"/>
    <col min="2057" max="2304" width="8.88671875" style="102"/>
    <col min="2305" max="2305" width="0.5546875" style="102" customWidth="1"/>
    <col min="2306" max="2307" width="2.109375" style="102" customWidth="1"/>
    <col min="2308" max="2308" width="15" style="102" customWidth="1"/>
    <col min="2309" max="2309" width="3.6640625" style="102" customWidth="1"/>
    <col min="2310" max="2310" width="12" style="102" customWidth="1"/>
    <col min="2311" max="2311" width="4.21875" style="102" customWidth="1"/>
    <col min="2312" max="2312" width="27.6640625" style="102" customWidth="1"/>
    <col min="2313" max="2560" width="8.88671875" style="102"/>
    <col min="2561" max="2561" width="0.5546875" style="102" customWidth="1"/>
    <col min="2562" max="2563" width="2.109375" style="102" customWidth="1"/>
    <col min="2564" max="2564" width="15" style="102" customWidth="1"/>
    <col min="2565" max="2565" width="3.6640625" style="102" customWidth="1"/>
    <col min="2566" max="2566" width="12" style="102" customWidth="1"/>
    <col min="2567" max="2567" width="4.21875" style="102" customWidth="1"/>
    <col min="2568" max="2568" width="27.6640625" style="102" customWidth="1"/>
    <col min="2569" max="2816" width="8.88671875" style="102"/>
    <col min="2817" max="2817" width="0.5546875" style="102" customWidth="1"/>
    <col min="2818" max="2819" width="2.109375" style="102" customWidth="1"/>
    <col min="2820" max="2820" width="15" style="102" customWidth="1"/>
    <col min="2821" max="2821" width="3.6640625" style="102" customWidth="1"/>
    <col min="2822" max="2822" width="12" style="102" customWidth="1"/>
    <col min="2823" max="2823" width="4.21875" style="102" customWidth="1"/>
    <col min="2824" max="2824" width="27.6640625" style="102" customWidth="1"/>
    <col min="2825" max="3072" width="8.88671875" style="102"/>
    <col min="3073" max="3073" width="0.5546875" style="102" customWidth="1"/>
    <col min="3074" max="3075" width="2.109375" style="102" customWidth="1"/>
    <col min="3076" max="3076" width="15" style="102" customWidth="1"/>
    <col min="3077" max="3077" width="3.6640625" style="102" customWidth="1"/>
    <col min="3078" max="3078" width="12" style="102" customWidth="1"/>
    <col min="3079" max="3079" width="4.21875" style="102" customWidth="1"/>
    <col min="3080" max="3080" width="27.6640625" style="102" customWidth="1"/>
    <col min="3081" max="3328" width="8.88671875" style="102"/>
    <col min="3329" max="3329" width="0.5546875" style="102" customWidth="1"/>
    <col min="3330" max="3331" width="2.109375" style="102" customWidth="1"/>
    <col min="3332" max="3332" width="15" style="102" customWidth="1"/>
    <col min="3333" max="3333" width="3.6640625" style="102" customWidth="1"/>
    <col min="3334" max="3334" width="12" style="102" customWidth="1"/>
    <col min="3335" max="3335" width="4.21875" style="102" customWidth="1"/>
    <col min="3336" max="3336" width="27.6640625" style="102" customWidth="1"/>
    <col min="3337" max="3584" width="8.88671875" style="102"/>
    <col min="3585" max="3585" width="0.5546875" style="102" customWidth="1"/>
    <col min="3586" max="3587" width="2.109375" style="102" customWidth="1"/>
    <col min="3588" max="3588" width="15" style="102" customWidth="1"/>
    <col min="3589" max="3589" width="3.6640625" style="102" customWidth="1"/>
    <col min="3590" max="3590" width="12" style="102" customWidth="1"/>
    <col min="3591" max="3591" width="4.21875" style="102" customWidth="1"/>
    <col min="3592" max="3592" width="27.6640625" style="102" customWidth="1"/>
    <col min="3593" max="3840" width="8.88671875" style="102"/>
    <col min="3841" max="3841" width="0.5546875" style="102" customWidth="1"/>
    <col min="3842" max="3843" width="2.109375" style="102" customWidth="1"/>
    <col min="3844" max="3844" width="15" style="102" customWidth="1"/>
    <col min="3845" max="3845" width="3.6640625" style="102" customWidth="1"/>
    <col min="3846" max="3846" width="12" style="102" customWidth="1"/>
    <col min="3847" max="3847" width="4.21875" style="102" customWidth="1"/>
    <col min="3848" max="3848" width="27.6640625" style="102" customWidth="1"/>
    <col min="3849" max="4096" width="8.88671875" style="102"/>
    <col min="4097" max="4097" width="0.5546875" style="102" customWidth="1"/>
    <col min="4098" max="4099" width="2.109375" style="102" customWidth="1"/>
    <col min="4100" max="4100" width="15" style="102" customWidth="1"/>
    <col min="4101" max="4101" width="3.6640625" style="102" customWidth="1"/>
    <col min="4102" max="4102" width="12" style="102" customWidth="1"/>
    <col min="4103" max="4103" width="4.21875" style="102" customWidth="1"/>
    <col min="4104" max="4104" width="27.6640625" style="102" customWidth="1"/>
    <col min="4105" max="4352" width="8.88671875" style="102"/>
    <col min="4353" max="4353" width="0.5546875" style="102" customWidth="1"/>
    <col min="4354" max="4355" width="2.109375" style="102" customWidth="1"/>
    <col min="4356" max="4356" width="15" style="102" customWidth="1"/>
    <col min="4357" max="4357" width="3.6640625" style="102" customWidth="1"/>
    <col min="4358" max="4358" width="12" style="102" customWidth="1"/>
    <col min="4359" max="4359" width="4.21875" style="102" customWidth="1"/>
    <col min="4360" max="4360" width="27.6640625" style="102" customWidth="1"/>
    <col min="4361" max="4608" width="8.88671875" style="102"/>
    <col min="4609" max="4609" width="0.5546875" style="102" customWidth="1"/>
    <col min="4610" max="4611" width="2.109375" style="102" customWidth="1"/>
    <col min="4612" max="4612" width="15" style="102" customWidth="1"/>
    <col min="4613" max="4613" width="3.6640625" style="102" customWidth="1"/>
    <col min="4614" max="4614" width="12" style="102" customWidth="1"/>
    <col min="4615" max="4615" width="4.21875" style="102" customWidth="1"/>
    <col min="4616" max="4616" width="27.6640625" style="102" customWidth="1"/>
    <col min="4617" max="4864" width="8.88671875" style="102"/>
    <col min="4865" max="4865" width="0.5546875" style="102" customWidth="1"/>
    <col min="4866" max="4867" width="2.109375" style="102" customWidth="1"/>
    <col min="4868" max="4868" width="15" style="102" customWidth="1"/>
    <col min="4869" max="4869" width="3.6640625" style="102" customWidth="1"/>
    <col min="4870" max="4870" width="12" style="102" customWidth="1"/>
    <col min="4871" max="4871" width="4.21875" style="102" customWidth="1"/>
    <col min="4872" max="4872" width="27.6640625" style="102" customWidth="1"/>
    <col min="4873" max="5120" width="8.88671875" style="102"/>
    <col min="5121" max="5121" width="0.5546875" style="102" customWidth="1"/>
    <col min="5122" max="5123" width="2.109375" style="102" customWidth="1"/>
    <col min="5124" max="5124" width="15" style="102" customWidth="1"/>
    <col min="5125" max="5125" width="3.6640625" style="102" customWidth="1"/>
    <col min="5126" max="5126" width="12" style="102" customWidth="1"/>
    <col min="5127" max="5127" width="4.21875" style="102" customWidth="1"/>
    <col min="5128" max="5128" width="27.6640625" style="102" customWidth="1"/>
    <col min="5129" max="5376" width="8.88671875" style="102"/>
    <col min="5377" max="5377" width="0.5546875" style="102" customWidth="1"/>
    <col min="5378" max="5379" width="2.109375" style="102" customWidth="1"/>
    <col min="5380" max="5380" width="15" style="102" customWidth="1"/>
    <col min="5381" max="5381" width="3.6640625" style="102" customWidth="1"/>
    <col min="5382" max="5382" width="12" style="102" customWidth="1"/>
    <col min="5383" max="5383" width="4.21875" style="102" customWidth="1"/>
    <col min="5384" max="5384" width="27.6640625" style="102" customWidth="1"/>
    <col min="5385" max="5632" width="8.88671875" style="102"/>
    <col min="5633" max="5633" width="0.5546875" style="102" customWidth="1"/>
    <col min="5634" max="5635" width="2.109375" style="102" customWidth="1"/>
    <col min="5636" max="5636" width="15" style="102" customWidth="1"/>
    <col min="5637" max="5637" width="3.6640625" style="102" customWidth="1"/>
    <col min="5638" max="5638" width="12" style="102" customWidth="1"/>
    <col min="5639" max="5639" width="4.21875" style="102" customWidth="1"/>
    <col min="5640" max="5640" width="27.6640625" style="102" customWidth="1"/>
    <col min="5641" max="5888" width="8.88671875" style="102"/>
    <col min="5889" max="5889" width="0.5546875" style="102" customWidth="1"/>
    <col min="5890" max="5891" width="2.109375" style="102" customWidth="1"/>
    <col min="5892" max="5892" width="15" style="102" customWidth="1"/>
    <col min="5893" max="5893" width="3.6640625" style="102" customWidth="1"/>
    <col min="5894" max="5894" width="12" style="102" customWidth="1"/>
    <col min="5895" max="5895" width="4.21875" style="102" customWidth="1"/>
    <col min="5896" max="5896" width="27.6640625" style="102" customWidth="1"/>
    <col min="5897" max="6144" width="8.88671875" style="102"/>
    <col min="6145" max="6145" width="0.5546875" style="102" customWidth="1"/>
    <col min="6146" max="6147" width="2.109375" style="102" customWidth="1"/>
    <col min="6148" max="6148" width="15" style="102" customWidth="1"/>
    <col min="6149" max="6149" width="3.6640625" style="102" customWidth="1"/>
    <col min="6150" max="6150" width="12" style="102" customWidth="1"/>
    <col min="6151" max="6151" width="4.21875" style="102" customWidth="1"/>
    <col min="6152" max="6152" width="27.6640625" style="102" customWidth="1"/>
    <col min="6153" max="6400" width="8.88671875" style="102"/>
    <col min="6401" max="6401" width="0.5546875" style="102" customWidth="1"/>
    <col min="6402" max="6403" width="2.109375" style="102" customWidth="1"/>
    <col min="6404" max="6404" width="15" style="102" customWidth="1"/>
    <col min="6405" max="6405" width="3.6640625" style="102" customWidth="1"/>
    <col min="6406" max="6406" width="12" style="102" customWidth="1"/>
    <col min="6407" max="6407" width="4.21875" style="102" customWidth="1"/>
    <col min="6408" max="6408" width="27.6640625" style="102" customWidth="1"/>
    <col min="6409" max="6656" width="8.88671875" style="102"/>
    <col min="6657" max="6657" width="0.5546875" style="102" customWidth="1"/>
    <col min="6658" max="6659" width="2.109375" style="102" customWidth="1"/>
    <col min="6660" max="6660" width="15" style="102" customWidth="1"/>
    <col min="6661" max="6661" width="3.6640625" style="102" customWidth="1"/>
    <col min="6662" max="6662" width="12" style="102" customWidth="1"/>
    <col min="6663" max="6663" width="4.21875" style="102" customWidth="1"/>
    <col min="6664" max="6664" width="27.6640625" style="102" customWidth="1"/>
    <col min="6665" max="6912" width="8.88671875" style="102"/>
    <col min="6913" max="6913" width="0.5546875" style="102" customWidth="1"/>
    <col min="6914" max="6915" width="2.109375" style="102" customWidth="1"/>
    <col min="6916" max="6916" width="15" style="102" customWidth="1"/>
    <col min="6917" max="6917" width="3.6640625" style="102" customWidth="1"/>
    <col min="6918" max="6918" width="12" style="102" customWidth="1"/>
    <col min="6919" max="6919" width="4.21875" style="102" customWidth="1"/>
    <col min="6920" max="6920" width="27.6640625" style="102" customWidth="1"/>
    <col min="6921" max="7168" width="8.88671875" style="102"/>
    <col min="7169" max="7169" width="0.5546875" style="102" customWidth="1"/>
    <col min="7170" max="7171" width="2.109375" style="102" customWidth="1"/>
    <col min="7172" max="7172" width="15" style="102" customWidth="1"/>
    <col min="7173" max="7173" width="3.6640625" style="102" customWidth="1"/>
    <col min="7174" max="7174" width="12" style="102" customWidth="1"/>
    <col min="7175" max="7175" width="4.21875" style="102" customWidth="1"/>
    <col min="7176" max="7176" width="27.6640625" style="102" customWidth="1"/>
    <col min="7177" max="7424" width="8.88671875" style="102"/>
    <col min="7425" max="7425" width="0.5546875" style="102" customWidth="1"/>
    <col min="7426" max="7427" width="2.109375" style="102" customWidth="1"/>
    <col min="7428" max="7428" width="15" style="102" customWidth="1"/>
    <col min="7429" max="7429" width="3.6640625" style="102" customWidth="1"/>
    <col min="7430" max="7430" width="12" style="102" customWidth="1"/>
    <col min="7431" max="7431" width="4.21875" style="102" customWidth="1"/>
    <col min="7432" max="7432" width="27.6640625" style="102" customWidth="1"/>
    <col min="7433" max="7680" width="8.88671875" style="102"/>
    <col min="7681" max="7681" width="0.5546875" style="102" customWidth="1"/>
    <col min="7682" max="7683" width="2.109375" style="102" customWidth="1"/>
    <col min="7684" max="7684" width="15" style="102" customWidth="1"/>
    <col min="7685" max="7685" width="3.6640625" style="102" customWidth="1"/>
    <col min="7686" max="7686" width="12" style="102" customWidth="1"/>
    <col min="7687" max="7687" width="4.21875" style="102" customWidth="1"/>
    <col min="7688" max="7688" width="27.6640625" style="102" customWidth="1"/>
    <col min="7689" max="7936" width="8.88671875" style="102"/>
    <col min="7937" max="7937" width="0.5546875" style="102" customWidth="1"/>
    <col min="7938" max="7939" width="2.109375" style="102" customWidth="1"/>
    <col min="7940" max="7940" width="15" style="102" customWidth="1"/>
    <col min="7941" max="7941" width="3.6640625" style="102" customWidth="1"/>
    <col min="7942" max="7942" width="12" style="102" customWidth="1"/>
    <col min="7943" max="7943" width="4.21875" style="102" customWidth="1"/>
    <col min="7944" max="7944" width="27.6640625" style="102" customWidth="1"/>
    <col min="7945" max="8192" width="8.88671875" style="102"/>
    <col min="8193" max="8193" width="0.5546875" style="102" customWidth="1"/>
    <col min="8194" max="8195" width="2.109375" style="102" customWidth="1"/>
    <col min="8196" max="8196" width="15" style="102" customWidth="1"/>
    <col min="8197" max="8197" width="3.6640625" style="102" customWidth="1"/>
    <col min="8198" max="8198" width="12" style="102" customWidth="1"/>
    <col min="8199" max="8199" width="4.21875" style="102" customWidth="1"/>
    <col min="8200" max="8200" width="27.6640625" style="102" customWidth="1"/>
    <col min="8201" max="8448" width="8.88671875" style="102"/>
    <col min="8449" max="8449" width="0.5546875" style="102" customWidth="1"/>
    <col min="8450" max="8451" width="2.109375" style="102" customWidth="1"/>
    <col min="8452" max="8452" width="15" style="102" customWidth="1"/>
    <col min="8453" max="8453" width="3.6640625" style="102" customWidth="1"/>
    <col min="8454" max="8454" width="12" style="102" customWidth="1"/>
    <col min="8455" max="8455" width="4.21875" style="102" customWidth="1"/>
    <col min="8456" max="8456" width="27.6640625" style="102" customWidth="1"/>
    <col min="8457" max="8704" width="8.88671875" style="102"/>
    <col min="8705" max="8705" width="0.5546875" style="102" customWidth="1"/>
    <col min="8706" max="8707" width="2.109375" style="102" customWidth="1"/>
    <col min="8708" max="8708" width="15" style="102" customWidth="1"/>
    <col min="8709" max="8709" width="3.6640625" style="102" customWidth="1"/>
    <col min="8710" max="8710" width="12" style="102" customWidth="1"/>
    <col min="8711" max="8711" width="4.21875" style="102" customWidth="1"/>
    <col min="8712" max="8712" width="27.6640625" style="102" customWidth="1"/>
    <col min="8713" max="8960" width="8.88671875" style="102"/>
    <col min="8961" max="8961" width="0.5546875" style="102" customWidth="1"/>
    <col min="8962" max="8963" width="2.109375" style="102" customWidth="1"/>
    <col min="8964" max="8964" width="15" style="102" customWidth="1"/>
    <col min="8965" max="8965" width="3.6640625" style="102" customWidth="1"/>
    <col min="8966" max="8966" width="12" style="102" customWidth="1"/>
    <col min="8967" max="8967" width="4.21875" style="102" customWidth="1"/>
    <col min="8968" max="8968" width="27.6640625" style="102" customWidth="1"/>
    <col min="8969" max="9216" width="8.88671875" style="102"/>
    <col min="9217" max="9217" width="0.5546875" style="102" customWidth="1"/>
    <col min="9218" max="9219" width="2.109375" style="102" customWidth="1"/>
    <col min="9220" max="9220" width="15" style="102" customWidth="1"/>
    <col min="9221" max="9221" width="3.6640625" style="102" customWidth="1"/>
    <col min="9222" max="9222" width="12" style="102" customWidth="1"/>
    <col min="9223" max="9223" width="4.21875" style="102" customWidth="1"/>
    <col min="9224" max="9224" width="27.6640625" style="102" customWidth="1"/>
    <col min="9225" max="9472" width="8.88671875" style="102"/>
    <col min="9473" max="9473" width="0.5546875" style="102" customWidth="1"/>
    <col min="9474" max="9475" width="2.109375" style="102" customWidth="1"/>
    <col min="9476" max="9476" width="15" style="102" customWidth="1"/>
    <col min="9477" max="9477" width="3.6640625" style="102" customWidth="1"/>
    <col min="9478" max="9478" width="12" style="102" customWidth="1"/>
    <col min="9479" max="9479" width="4.21875" style="102" customWidth="1"/>
    <col min="9480" max="9480" width="27.6640625" style="102" customWidth="1"/>
    <col min="9481" max="9728" width="8.88671875" style="102"/>
    <col min="9729" max="9729" width="0.5546875" style="102" customWidth="1"/>
    <col min="9730" max="9731" width="2.109375" style="102" customWidth="1"/>
    <col min="9732" max="9732" width="15" style="102" customWidth="1"/>
    <col min="9733" max="9733" width="3.6640625" style="102" customWidth="1"/>
    <col min="9734" max="9734" width="12" style="102" customWidth="1"/>
    <col min="9735" max="9735" width="4.21875" style="102" customWidth="1"/>
    <col min="9736" max="9736" width="27.6640625" style="102" customWidth="1"/>
    <col min="9737" max="9984" width="8.88671875" style="102"/>
    <col min="9985" max="9985" width="0.5546875" style="102" customWidth="1"/>
    <col min="9986" max="9987" width="2.109375" style="102" customWidth="1"/>
    <col min="9988" max="9988" width="15" style="102" customWidth="1"/>
    <col min="9989" max="9989" width="3.6640625" style="102" customWidth="1"/>
    <col min="9990" max="9990" width="12" style="102" customWidth="1"/>
    <col min="9991" max="9991" width="4.21875" style="102" customWidth="1"/>
    <col min="9992" max="9992" width="27.6640625" style="102" customWidth="1"/>
    <col min="9993" max="10240" width="8.88671875" style="102"/>
    <col min="10241" max="10241" width="0.5546875" style="102" customWidth="1"/>
    <col min="10242" max="10243" width="2.109375" style="102" customWidth="1"/>
    <col min="10244" max="10244" width="15" style="102" customWidth="1"/>
    <col min="10245" max="10245" width="3.6640625" style="102" customWidth="1"/>
    <col min="10246" max="10246" width="12" style="102" customWidth="1"/>
    <col min="10247" max="10247" width="4.21875" style="102" customWidth="1"/>
    <col min="10248" max="10248" width="27.6640625" style="102" customWidth="1"/>
    <col min="10249" max="10496" width="8.88671875" style="102"/>
    <col min="10497" max="10497" width="0.5546875" style="102" customWidth="1"/>
    <col min="10498" max="10499" width="2.109375" style="102" customWidth="1"/>
    <col min="10500" max="10500" width="15" style="102" customWidth="1"/>
    <col min="10501" max="10501" width="3.6640625" style="102" customWidth="1"/>
    <col min="10502" max="10502" width="12" style="102" customWidth="1"/>
    <col min="10503" max="10503" width="4.21875" style="102" customWidth="1"/>
    <col min="10504" max="10504" width="27.6640625" style="102" customWidth="1"/>
    <col min="10505" max="10752" width="8.88671875" style="102"/>
    <col min="10753" max="10753" width="0.5546875" style="102" customWidth="1"/>
    <col min="10754" max="10755" width="2.109375" style="102" customWidth="1"/>
    <col min="10756" max="10756" width="15" style="102" customWidth="1"/>
    <col min="10757" max="10757" width="3.6640625" style="102" customWidth="1"/>
    <col min="10758" max="10758" width="12" style="102" customWidth="1"/>
    <col min="10759" max="10759" width="4.21875" style="102" customWidth="1"/>
    <col min="10760" max="10760" width="27.6640625" style="102" customWidth="1"/>
    <col min="10761" max="11008" width="8.88671875" style="102"/>
    <col min="11009" max="11009" width="0.5546875" style="102" customWidth="1"/>
    <col min="11010" max="11011" width="2.109375" style="102" customWidth="1"/>
    <col min="11012" max="11012" width="15" style="102" customWidth="1"/>
    <col min="11013" max="11013" width="3.6640625" style="102" customWidth="1"/>
    <col min="11014" max="11014" width="12" style="102" customWidth="1"/>
    <col min="11015" max="11015" width="4.21875" style="102" customWidth="1"/>
    <col min="11016" max="11016" width="27.6640625" style="102" customWidth="1"/>
    <col min="11017" max="11264" width="8.88671875" style="102"/>
    <col min="11265" max="11265" width="0.5546875" style="102" customWidth="1"/>
    <col min="11266" max="11267" width="2.109375" style="102" customWidth="1"/>
    <col min="11268" max="11268" width="15" style="102" customWidth="1"/>
    <col min="11269" max="11269" width="3.6640625" style="102" customWidth="1"/>
    <col min="11270" max="11270" width="12" style="102" customWidth="1"/>
    <col min="11271" max="11271" width="4.21875" style="102" customWidth="1"/>
    <col min="11272" max="11272" width="27.6640625" style="102" customWidth="1"/>
    <col min="11273" max="11520" width="8.88671875" style="102"/>
    <col min="11521" max="11521" width="0.5546875" style="102" customWidth="1"/>
    <col min="11522" max="11523" width="2.109375" style="102" customWidth="1"/>
    <col min="11524" max="11524" width="15" style="102" customWidth="1"/>
    <col min="11525" max="11525" width="3.6640625" style="102" customWidth="1"/>
    <col min="11526" max="11526" width="12" style="102" customWidth="1"/>
    <col min="11527" max="11527" width="4.21875" style="102" customWidth="1"/>
    <col min="11528" max="11528" width="27.6640625" style="102" customWidth="1"/>
    <col min="11529" max="11776" width="8.88671875" style="102"/>
    <col min="11777" max="11777" width="0.5546875" style="102" customWidth="1"/>
    <col min="11778" max="11779" width="2.109375" style="102" customWidth="1"/>
    <col min="11780" max="11780" width="15" style="102" customWidth="1"/>
    <col min="11781" max="11781" width="3.6640625" style="102" customWidth="1"/>
    <col min="11782" max="11782" width="12" style="102" customWidth="1"/>
    <col min="11783" max="11783" width="4.21875" style="102" customWidth="1"/>
    <col min="11784" max="11784" width="27.6640625" style="102" customWidth="1"/>
    <col min="11785" max="12032" width="8.88671875" style="102"/>
    <col min="12033" max="12033" width="0.5546875" style="102" customWidth="1"/>
    <col min="12034" max="12035" width="2.109375" style="102" customWidth="1"/>
    <col min="12036" max="12036" width="15" style="102" customWidth="1"/>
    <col min="12037" max="12037" width="3.6640625" style="102" customWidth="1"/>
    <col min="12038" max="12038" width="12" style="102" customWidth="1"/>
    <col min="12039" max="12039" width="4.21875" style="102" customWidth="1"/>
    <col min="12040" max="12040" width="27.6640625" style="102" customWidth="1"/>
    <col min="12041" max="12288" width="8.88671875" style="102"/>
    <col min="12289" max="12289" width="0.5546875" style="102" customWidth="1"/>
    <col min="12290" max="12291" width="2.109375" style="102" customWidth="1"/>
    <col min="12292" max="12292" width="15" style="102" customWidth="1"/>
    <col min="12293" max="12293" width="3.6640625" style="102" customWidth="1"/>
    <col min="12294" max="12294" width="12" style="102" customWidth="1"/>
    <col min="12295" max="12295" width="4.21875" style="102" customWidth="1"/>
    <col min="12296" max="12296" width="27.6640625" style="102" customWidth="1"/>
    <col min="12297" max="12544" width="8.88671875" style="102"/>
    <col min="12545" max="12545" width="0.5546875" style="102" customWidth="1"/>
    <col min="12546" max="12547" width="2.109375" style="102" customWidth="1"/>
    <col min="12548" max="12548" width="15" style="102" customWidth="1"/>
    <col min="12549" max="12549" width="3.6640625" style="102" customWidth="1"/>
    <col min="12550" max="12550" width="12" style="102" customWidth="1"/>
    <col min="12551" max="12551" width="4.21875" style="102" customWidth="1"/>
    <col min="12552" max="12552" width="27.6640625" style="102" customWidth="1"/>
    <col min="12553" max="12800" width="8.88671875" style="102"/>
    <col min="12801" max="12801" width="0.5546875" style="102" customWidth="1"/>
    <col min="12802" max="12803" width="2.109375" style="102" customWidth="1"/>
    <col min="12804" max="12804" width="15" style="102" customWidth="1"/>
    <col min="12805" max="12805" width="3.6640625" style="102" customWidth="1"/>
    <col min="12806" max="12806" width="12" style="102" customWidth="1"/>
    <col min="12807" max="12807" width="4.21875" style="102" customWidth="1"/>
    <col min="12808" max="12808" width="27.6640625" style="102" customWidth="1"/>
    <col min="12809" max="13056" width="8.88671875" style="102"/>
    <col min="13057" max="13057" width="0.5546875" style="102" customWidth="1"/>
    <col min="13058" max="13059" width="2.109375" style="102" customWidth="1"/>
    <col min="13060" max="13060" width="15" style="102" customWidth="1"/>
    <col min="13061" max="13061" width="3.6640625" style="102" customWidth="1"/>
    <col min="13062" max="13062" width="12" style="102" customWidth="1"/>
    <col min="13063" max="13063" width="4.21875" style="102" customWidth="1"/>
    <col min="13064" max="13064" width="27.6640625" style="102" customWidth="1"/>
    <col min="13065" max="13312" width="8.88671875" style="102"/>
    <col min="13313" max="13313" width="0.5546875" style="102" customWidth="1"/>
    <col min="13314" max="13315" width="2.109375" style="102" customWidth="1"/>
    <col min="13316" max="13316" width="15" style="102" customWidth="1"/>
    <col min="13317" max="13317" width="3.6640625" style="102" customWidth="1"/>
    <col min="13318" max="13318" width="12" style="102" customWidth="1"/>
    <col min="13319" max="13319" width="4.21875" style="102" customWidth="1"/>
    <col min="13320" max="13320" width="27.6640625" style="102" customWidth="1"/>
    <col min="13321" max="13568" width="8.88671875" style="102"/>
    <col min="13569" max="13569" width="0.5546875" style="102" customWidth="1"/>
    <col min="13570" max="13571" width="2.109375" style="102" customWidth="1"/>
    <col min="13572" max="13572" width="15" style="102" customWidth="1"/>
    <col min="13573" max="13573" width="3.6640625" style="102" customWidth="1"/>
    <col min="13574" max="13574" width="12" style="102" customWidth="1"/>
    <col min="13575" max="13575" width="4.21875" style="102" customWidth="1"/>
    <col min="13576" max="13576" width="27.6640625" style="102" customWidth="1"/>
    <col min="13577" max="13824" width="8.88671875" style="102"/>
    <col min="13825" max="13825" width="0.5546875" style="102" customWidth="1"/>
    <col min="13826" max="13827" width="2.109375" style="102" customWidth="1"/>
    <col min="13828" max="13828" width="15" style="102" customWidth="1"/>
    <col min="13829" max="13829" width="3.6640625" style="102" customWidth="1"/>
    <col min="13830" max="13830" width="12" style="102" customWidth="1"/>
    <col min="13831" max="13831" width="4.21875" style="102" customWidth="1"/>
    <col min="13832" max="13832" width="27.6640625" style="102" customWidth="1"/>
    <col min="13833" max="14080" width="8.88671875" style="102"/>
    <col min="14081" max="14081" width="0.5546875" style="102" customWidth="1"/>
    <col min="14082" max="14083" width="2.109375" style="102" customWidth="1"/>
    <col min="14084" max="14084" width="15" style="102" customWidth="1"/>
    <col min="14085" max="14085" width="3.6640625" style="102" customWidth="1"/>
    <col min="14086" max="14086" width="12" style="102" customWidth="1"/>
    <col min="14087" max="14087" width="4.21875" style="102" customWidth="1"/>
    <col min="14088" max="14088" width="27.6640625" style="102" customWidth="1"/>
    <col min="14089" max="14336" width="8.88671875" style="102"/>
    <col min="14337" max="14337" width="0.5546875" style="102" customWidth="1"/>
    <col min="14338" max="14339" width="2.109375" style="102" customWidth="1"/>
    <col min="14340" max="14340" width="15" style="102" customWidth="1"/>
    <col min="14341" max="14341" width="3.6640625" style="102" customWidth="1"/>
    <col min="14342" max="14342" width="12" style="102" customWidth="1"/>
    <col min="14343" max="14343" width="4.21875" style="102" customWidth="1"/>
    <col min="14344" max="14344" width="27.6640625" style="102" customWidth="1"/>
    <col min="14345" max="14592" width="8.88671875" style="102"/>
    <col min="14593" max="14593" width="0.5546875" style="102" customWidth="1"/>
    <col min="14594" max="14595" width="2.109375" style="102" customWidth="1"/>
    <col min="14596" max="14596" width="15" style="102" customWidth="1"/>
    <col min="14597" max="14597" width="3.6640625" style="102" customWidth="1"/>
    <col min="14598" max="14598" width="12" style="102" customWidth="1"/>
    <col min="14599" max="14599" width="4.21875" style="102" customWidth="1"/>
    <col min="14600" max="14600" width="27.6640625" style="102" customWidth="1"/>
    <col min="14601" max="14848" width="8.88671875" style="102"/>
    <col min="14849" max="14849" width="0.5546875" style="102" customWidth="1"/>
    <col min="14850" max="14851" width="2.109375" style="102" customWidth="1"/>
    <col min="14852" max="14852" width="15" style="102" customWidth="1"/>
    <col min="14853" max="14853" width="3.6640625" style="102" customWidth="1"/>
    <col min="14854" max="14854" width="12" style="102" customWidth="1"/>
    <col min="14855" max="14855" width="4.21875" style="102" customWidth="1"/>
    <col min="14856" max="14856" width="27.6640625" style="102" customWidth="1"/>
    <col min="14857" max="15104" width="8.88671875" style="102"/>
    <col min="15105" max="15105" width="0.5546875" style="102" customWidth="1"/>
    <col min="15106" max="15107" width="2.109375" style="102" customWidth="1"/>
    <col min="15108" max="15108" width="15" style="102" customWidth="1"/>
    <col min="15109" max="15109" width="3.6640625" style="102" customWidth="1"/>
    <col min="15110" max="15110" width="12" style="102" customWidth="1"/>
    <col min="15111" max="15111" width="4.21875" style="102" customWidth="1"/>
    <col min="15112" max="15112" width="27.6640625" style="102" customWidth="1"/>
    <col min="15113" max="15360" width="8.88671875" style="102"/>
    <col min="15361" max="15361" width="0.5546875" style="102" customWidth="1"/>
    <col min="15362" max="15363" width="2.109375" style="102" customWidth="1"/>
    <col min="15364" max="15364" width="15" style="102" customWidth="1"/>
    <col min="15365" max="15365" width="3.6640625" style="102" customWidth="1"/>
    <col min="15366" max="15366" width="12" style="102" customWidth="1"/>
    <col min="15367" max="15367" width="4.21875" style="102" customWidth="1"/>
    <col min="15368" max="15368" width="27.6640625" style="102" customWidth="1"/>
    <col min="15369" max="15616" width="8.88671875" style="102"/>
    <col min="15617" max="15617" width="0.5546875" style="102" customWidth="1"/>
    <col min="15618" max="15619" width="2.109375" style="102" customWidth="1"/>
    <col min="15620" max="15620" width="15" style="102" customWidth="1"/>
    <col min="15621" max="15621" width="3.6640625" style="102" customWidth="1"/>
    <col min="15622" max="15622" width="12" style="102" customWidth="1"/>
    <col min="15623" max="15623" width="4.21875" style="102" customWidth="1"/>
    <col min="15624" max="15624" width="27.6640625" style="102" customWidth="1"/>
    <col min="15625" max="15872" width="8.88671875" style="102"/>
    <col min="15873" max="15873" width="0.5546875" style="102" customWidth="1"/>
    <col min="15874" max="15875" width="2.109375" style="102" customWidth="1"/>
    <col min="15876" max="15876" width="15" style="102" customWidth="1"/>
    <col min="15877" max="15877" width="3.6640625" style="102" customWidth="1"/>
    <col min="15878" max="15878" width="12" style="102" customWidth="1"/>
    <col min="15879" max="15879" width="4.21875" style="102" customWidth="1"/>
    <col min="15880" max="15880" width="27.6640625" style="102" customWidth="1"/>
    <col min="15881" max="16128" width="8.88671875" style="102"/>
    <col min="16129" max="16129" width="0.5546875" style="102" customWidth="1"/>
    <col min="16130" max="16131" width="2.109375" style="102" customWidth="1"/>
    <col min="16132" max="16132" width="15" style="102" customWidth="1"/>
    <col min="16133" max="16133" width="3.6640625" style="102" customWidth="1"/>
    <col min="16134" max="16134" width="12" style="102" customWidth="1"/>
    <col min="16135" max="16135" width="4.21875" style="102" customWidth="1"/>
    <col min="16136" max="16136" width="27.6640625" style="102" customWidth="1"/>
    <col min="16137" max="16384" width="8.88671875" style="102"/>
  </cols>
  <sheetData>
    <row r="1" spans="2:9" ht="15" customHeight="1">
      <c r="B1" s="298" t="s">
        <v>68</v>
      </c>
      <c r="C1" s="298"/>
      <c r="D1" s="298"/>
      <c r="E1" s="298"/>
      <c r="F1" s="298"/>
      <c r="G1" s="298"/>
      <c r="H1" s="298"/>
    </row>
    <row r="2" spans="2:9" ht="15" customHeight="1">
      <c r="B2" s="299"/>
      <c r="C2" s="299"/>
      <c r="D2" s="299"/>
      <c r="E2" s="299"/>
      <c r="F2" s="299"/>
      <c r="G2" s="299"/>
      <c r="H2" s="299"/>
    </row>
    <row r="3" spans="2:9" ht="21.95" customHeight="1">
      <c r="B3" s="300" t="s">
        <v>69</v>
      </c>
      <c r="C3" s="301"/>
      <c r="D3" s="301"/>
      <c r="E3" s="103" t="s">
        <v>70</v>
      </c>
      <c r="F3" s="132" t="s">
        <v>71</v>
      </c>
      <c r="G3" s="124" t="s">
        <v>72</v>
      </c>
      <c r="H3" s="104" t="s">
        <v>73</v>
      </c>
      <c r="I3" s="122"/>
    </row>
    <row r="4" spans="2:9" ht="21.95" customHeight="1">
      <c r="B4" s="295" t="s">
        <v>109</v>
      </c>
      <c r="C4" s="291" t="s">
        <v>106</v>
      </c>
      <c r="D4" s="126" t="s">
        <v>119</v>
      </c>
      <c r="E4" s="116" t="s">
        <v>74</v>
      </c>
      <c r="F4" s="133"/>
      <c r="G4" s="105" t="s">
        <v>5</v>
      </c>
      <c r="H4" s="123" t="s">
        <v>5</v>
      </c>
      <c r="I4" s="121"/>
    </row>
    <row r="5" spans="2:9" ht="21.95" customHeight="1">
      <c r="B5" s="296"/>
      <c r="C5" s="292"/>
      <c r="D5" s="126" t="s">
        <v>120</v>
      </c>
      <c r="E5" s="116" t="s">
        <v>6</v>
      </c>
      <c r="F5" s="134"/>
      <c r="G5" s="105" t="s">
        <v>5</v>
      </c>
      <c r="H5" s="123" t="s">
        <v>5</v>
      </c>
      <c r="I5" s="121"/>
    </row>
    <row r="6" spans="2:9" ht="21.95" customHeight="1">
      <c r="B6" s="296"/>
      <c r="C6" s="292"/>
      <c r="D6" s="126" t="s">
        <v>110</v>
      </c>
      <c r="E6" s="117" t="s">
        <v>11</v>
      </c>
      <c r="F6" s="135"/>
      <c r="G6" s="107" t="s">
        <v>5</v>
      </c>
      <c r="H6" s="123" t="s">
        <v>5</v>
      </c>
      <c r="I6" s="121"/>
    </row>
    <row r="7" spans="2:9" ht="21.95" customHeight="1">
      <c r="B7" s="296"/>
      <c r="C7" s="293"/>
      <c r="D7" s="127" t="s">
        <v>111</v>
      </c>
      <c r="E7" s="117" t="s">
        <v>75</v>
      </c>
      <c r="F7" s="135"/>
      <c r="G7" s="107" t="s">
        <v>5</v>
      </c>
      <c r="H7" s="125" t="s">
        <v>76</v>
      </c>
      <c r="I7" s="121"/>
    </row>
    <row r="8" spans="2:9" ht="21.95" customHeight="1">
      <c r="B8" s="296"/>
      <c r="C8" s="294" t="s">
        <v>107</v>
      </c>
      <c r="D8" s="126" t="s">
        <v>121</v>
      </c>
      <c r="E8" s="116" t="s">
        <v>12</v>
      </c>
      <c r="F8" s="134"/>
      <c r="G8" s="105" t="s">
        <v>5</v>
      </c>
      <c r="H8" s="123" t="s">
        <v>5</v>
      </c>
      <c r="I8" s="121"/>
    </row>
    <row r="9" spans="2:9" ht="21.95" customHeight="1">
      <c r="B9" s="296"/>
      <c r="C9" s="292"/>
      <c r="D9" s="126" t="s">
        <v>122</v>
      </c>
      <c r="E9" s="117" t="s">
        <v>13</v>
      </c>
      <c r="F9" s="135"/>
      <c r="G9" s="129">
        <v>0.127</v>
      </c>
      <c r="H9" s="108" t="s">
        <v>105</v>
      </c>
    </row>
    <row r="10" spans="2:9" ht="21.95" customHeight="1">
      <c r="B10" s="296"/>
      <c r="C10" s="293"/>
      <c r="D10" s="127" t="s">
        <v>31</v>
      </c>
      <c r="E10" s="117" t="s">
        <v>77</v>
      </c>
      <c r="F10" s="135"/>
      <c r="G10" s="107" t="s">
        <v>5</v>
      </c>
      <c r="H10" s="108" t="s">
        <v>78</v>
      </c>
    </row>
    <row r="11" spans="2:9" ht="21.95" customHeight="1">
      <c r="B11" s="296"/>
      <c r="C11" s="294" t="s">
        <v>108</v>
      </c>
      <c r="D11" s="126" t="s">
        <v>123</v>
      </c>
      <c r="E11" s="116" t="s">
        <v>79</v>
      </c>
      <c r="F11" s="134"/>
      <c r="G11" s="105" t="s">
        <v>5</v>
      </c>
      <c r="H11" s="106" t="s">
        <v>5</v>
      </c>
    </row>
    <row r="12" spans="2:9" ht="21.95" customHeight="1">
      <c r="B12" s="296"/>
      <c r="C12" s="292"/>
      <c r="D12" s="126" t="s">
        <v>124</v>
      </c>
      <c r="E12" s="116" t="s">
        <v>14</v>
      </c>
      <c r="F12" s="133"/>
      <c r="G12" s="109">
        <v>3.6999999999999998E-2</v>
      </c>
      <c r="H12" s="106" t="s">
        <v>250</v>
      </c>
    </row>
    <row r="13" spans="2:9" ht="21.95" customHeight="1">
      <c r="B13" s="296"/>
      <c r="C13" s="292"/>
      <c r="D13" s="126" t="s">
        <v>125</v>
      </c>
      <c r="E13" s="116" t="s">
        <v>15</v>
      </c>
      <c r="F13" s="133"/>
      <c r="G13" s="109">
        <v>8.6999999999999994E-3</v>
      </c>
      <c r="H13" s="106" t="s">
        <v>80</v>
      </c>
    </row>
    <row r="14" spans="2:9" ht="21.95" customHeight="1">
      <c r="B14" s="296"/>
      <c r="C14" s="292"/>
      <c r="D14" s="126" t="s">
        <v>64</v>
      </c>
      <c r="E14" s="116" t="s">
        <v>16</v>
      </c>
      <c r="F14" s="133"/>
      <c r="G14" s="120"/>
      <c r="H14" s="106"/>
    </row>
    <row r="15" spans="2:9" ht="21.95" customHeight="1">
      <c r="B15" s="296"/>
      <c r="C15" s="292"/>
      <c r="D15" s="126" t="s">
        <v>126</v>
      </c>
      <c r="E15" s="116" t="s">
        <v>17</v>
      </c>
      <c r="F15" s="133"/>
      <c r="G15" s="130"/>
      <c r="H15" s="106"/>
    </row>
    <row r="16" spans="2:9" ht="21.95" customHeight="1">
      <c r="B16" s="296"/>
      <c r="C16" s="292"/>
      <c r="D16" s="126" t="s">
        <v>63</v>
      </c>
      <c r="E16" s="116" t="s">
        <v>18</v>
      </c>
      <c r="F16" s="133"/>
      <c r="G16" s="109"/>
      <c r="H16" s="106"/>
    </row>
    <row r="17" spans="2:9" ht="21.95" customHeight="1">
      <c r="B17" s="296"/>
      <c r="C17" s="292"/>
      <c r="D17" s="126" t="s">
        <v>65</v>
      </c>
      <c r="E17" s="128" t="s">
        <v>19</v>
      </c>
      <c r="F17" s="136">
        <v>1560126</v>
      </c>
      <c r="G17" s="130">
        <v>2.3E-2</v>
      </c>
      <c r="H17" s="106" t="s">
        <v>98</v>
      </c>
    </row>
    <row r="18" spans="2:9" ht="21.95" customHeight="1">
      <c r="B18" s="296"/>
      <c r="C18" s="292"/>
      <c r="D18" s="126" t="s">
        <v>112</v>
      </c>
      <c r="E18" s="116" t="s">
        <v>20</v>
      </c>
      <c r="F18" s="133"/>
      <c r="G18" s="109">
        <v>6.7999999999999996E-3</v>
      </c>
      <c r="H18" s="106" t="s">
        <v>99</v>
      </c>
    </row>
    <row r="19" spans="2:9" ht="21.95" customHeight="1">
      <c r="B19" s="296"/>
      <c r="C19" s="292"/>
      <c r="D19" s="126" t="s">
        <v>116</v>
      </c>
      <c r="E19" s="116" t="s">
        <v>21</v>
      </c>
      <c r="F19" s="133">
        <v>2283657</v>
      </c>
      <c r="G19" s="109">
        <v>1.8499999999999999E-2</v>
      </c>
      <c r="H19" s="106" t="s">
        <v>102</v>
      </c>
    </row>
    <row r="20" spans="2:9" ht="21.95" customHeight="1">
      <c r="B20" s="296"/>
      <c r="C20" s="292"/>
      <c r="D20" s="126" t="s">
        <v>113</v>
      </c>
      <c r="E20" s="116" t="s">
        <v>23</v>
      </c>
      <c r="F20" s="133">
        <f>INT((F7+F8+F11)*G20)</f>
        <v>0</v>
      </c>
      <c r="G20" s="130">
        <v>8.0000000000000002E-3</v>
      </c>
      <c r="H20" s="106" t="s">
        <v>100</v>
      </c>
    </row>
    <row r="21" spans="2:9" ht="21.95" customHeight="1">
      <c r="B21" s="296"/>
      <c r="C21" s="292"/>
      <c r="D21" s="126" t="s">
        <v>117</v>
      </c>
      <c r="E21" s="116" t="s">
        <v>24</v>
      </c>
      <c r="F21" s="133"/>
      <c r="G21" s="105" t="s">
        <v>5</v>
      </c>
      <c r="H21" s="106"/>
    </row>
    <row r="22" spans="2:9" ht="21.95" customHeight="1">
      <c r="B22" s="296"/>
      <c r="C22" s="292"/>
      <c r="D22" s="126" t="s">
        <v>114</v>
      </c>
      <c r="E22" s="116" t="s">
        <v>25</v>
      </c>
      <c r="F22" s="133"/>
      <c r="G22" s="120"/>
      <c r="H22" s="106"/>
    </row>
    <row r="23" spans="2:9" ht="21.95" customHeight="1">
      <c r="B23" s="296"/>
      <c r="C23" s="292"/>
      <c r="D23" s="126" t="s">
        <v>118</v>
      </c>
      <c r="E23" s="117" t="s">
        <v>26</v>
      </c>
      <c r="F23" s="135"/>
      <c r="G23" s="129">
        <v>8.7999999999999995E-2</v>
      </c>
      <c r="H23" s="108" t="s">
        <v>101</v>
      </c>
    </row>
    <row r="24" spans="2:9" ht="21.95" customHeight="1">
      <c r="B24" s="297"/>
      <c r="C24" s="293"/>
      <c r="D24" s="127" t="s">
        <v>111</v>
      </c>
      <c r="E24" s="117" t="s">
        <v>81</v>
      </c>
      <c r="F24" s="135"/>
      <c r="G24" s="107" t="s">
        <v>5</v>
      </c>
      <c r="H24" s="108" t="s">
        <v>104</v>
      </c>
    </row>
    <row r="25" spans="2:9" ht="21.95" customHeight="1">
      <c r="B25" s="302" t="s">
        <v>135</v>
      </c>
      <c r="C25" s="303"/>
      <c r="D25" s="304"/>
      <c r="E25" s="117" t="s">
        <v>82</v>
      </c>
      <c r="F25" s="135"/>
      <c r="G25" s="107" t="s">
        <v>5</v>
      </c>
      <c r="H25" s="108" t="s">
        <v>83</v>
      </c>
    </row>
    <row r="26" spans="2:9" ht="21.95" customHeight="1">
      <c r="B26" s="302" t="s">
        <v>127</v>
      </c>
      <c r="C26" s="303"/>
      <c r="D26" s="304"/>
      <c r="E26" s="117" t="s">
        <v>84</v>
      </c>
      <c r="F26" s="135"/>
      <c r="G26" s="107" t="s">
        <v>85</v>
      </c>
      <c r="H26" s="108" t="s">
        <v>86</v>
      </c>
    </row>
    <row r="27" spans="2:9" ht="21.95" customHeight="1">
      <c r="B27" s="302" t="s">
        <v>128</v>
      </c>
      <c r="C27" s="303"/>
      <c r="D27" s="304"/>
      <c r="E27" s="117" t="s">
        <v>87</v>
      </c>
      <c r="F27" s="135"/>
      <c r="G27" s="110">
        <v>0.15</v>
      </c>
      <c r="H27" s="108" t="s">
        <v>115</v>
      </c>
      <c r="I27" s="102">
        <f>INT(SUM(F10,F24,F26)*G27)</f>
        <v>0</v>
      </c>
    </row>
    <row r="28" spans="2:9" ht="21.95" customHeight="1">
      <c r="B28" s="302" t="s">
        <v>129</v>
      </c>
      <c r="C28" s="303"/>
      <c r="D28" s="304"/>
      <c r="E28" s="117" t="s">
        <v>88</v>
      </c>
      <c r="F28" s="135"/>
      <c r="G28" s="107" t="s">
        <v>5</v>
      </c>
      <c r="H28" s="108" t="s">
        <v>89</v>
      </c>
    </row>
    <row r="29" spans="2:9" ht="21.95" customHeight="1">
      <c r="B29" s="302" t="s">
        <v>130</v>
      </c>
      <c r="C29" s="303"/>
      <c r="D29" s="304"/>
      <c r="E29" s="117" t="s">
        <v>90</v>
      </c>
      <c r="F29" s="135"/>
      <c r="G29" s="107" t="s">
        <v>91</v>
      </c>
      <c r="H29" s="108" t="s">
        <v>92</v>
      </c>
    </row>
    <row r="30" spans="2:9" ht="21.95" customHeight="1">
      <c r="B30" s="302" t="s">
        <v>131</v>
      </c>
      <c r="C30" s="303"/>
      <c r="D30" s="304"/>
      <c r="E30" s="117" t="s">
        <v>93</v>
      </c>
      <c r="F30" s="135"/>
      <c r="G30" s="107" t="s">
        <v>5</v>
      </c>
      <c r="H30" s="108" t="s">
        <v>94</v>
      </c>
    </row>
    <row r="31" spans="2:9" ht="21.95" customHeight="1">
      <c r="B31" s="302" t="s">
        <v>132</v>
      </c>
      <c r="C31" s="303"/>
      <c r="D31" s="304"/>
      <c r="E31" s="117" t="s">
        <v>95</v>
      </c>
      <c r="F31" s="135"/>
      <c r="G31" s="107" t="s">
        <v>5</v>
      </c>
      <c r="H31" s="108" t="s">
        <v>5</v>
      </c>
    </row>
    <row r="32" spans="2:9" ht="21.95" customHeight="1">
      <c r="B32" s="302" t="s">
        <v>133</v>
      </c>
      <c r="C32" s="303"/>
      <c r="D32" s="304"/>
      <c r="E32" s="117" t="s">
        <v>96</v>
      </c>
      <c r="F32" s="135"/>
      <c r="G32" s="107" t="s">
        <v>5</v>
      </c>
      <c r="H32" s="108" t="s">
        <v>5</v>
      </c>
    </row>
    <row r="33" spans="2:8" ht="21.95" customHeight="1">
      <c r="B33" s="305" t="s">
        <v>134</v>
      </c>
      <c r="C33" s="306"/>
      <c r="D33" s="307"/>
      <c r="E33" s="118" t="s">
        <v>97</v>
      </c>
      <c r="F33" s="137"/>
      <c r="G33" s="111" t="s">
        <v>5</v>
      </c>
      <c r="H33" s="112" t="s">
        <v>103</v>
      </c>
    </row>
    <row r="34" spans="2:8">
      <c r="B34" s="113"/>
      <c r="C34" s="113"/>
      <c r="D34" s="113"/>
      <c r="E34" s="119"/>
      <c r="F34" s="138"/>
      <c r="G34" s="114"/>
      <c r="H34" s="113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2"/>
  <sheetViews>
    <sheetView view="pageBreakPreview" topLeftCell="B1" zoomScale="115" zoomScaleSheetLayoutView="115" workbookViewId="0">
      <selection activeCell="J24" sqref="J24"/>
    </sheetView>
  </sheetViews>
  <sheetFormatPr defaultRowHeight="13.5"/>
  <cols>
    <col min="1" max="1" width="0.5546875" style="175" customWidth="1"/>
    <col min="2" max="2" width="6" style="175" customWidth="1"/>
    <col min="3" max="3" width="18.109375" style="175" customWidth="1"/>
    <col min="4" max="4" width="16.6640625" style="175" customWidth="1"/>
    <col min="5" max="5" width="10.5546875" style="175" customWidth="1"/>
    <col min="6" max="6" width="6" style="175" customWidth="1"/>
    <col min="7" max="7" width="14.33203125" style="175" customWidth="1"/>
    <col min="8" max="8" width="12.5546875" style="175" customWidth="1"/>
    <col min="9" max="9" width="12.109375" style="175" customWidth="1"/>
    <col min="10" max="10" width="12.6640625" style="175" customWidth="1"/>
    <col min="11" max="11" width="10.5546875" style="175" customWidth="1"/>
    <col min="12" max="256" width="8.88671875" style="175"/>
    <col min="257" max="257" width="0.5546875" style="175" customWidth="1"/>
    <col min="258" max="258" width="6" style="175" customWidth="1"/>
    <col min="259" max="259" width="18.109375" style="175" customWidth="1"/>
    <col min="260" max="260" width="16.6640625" style="175" customWidth="1"/>
    <col min="261" max="261" width="10.5546875" style="175" customWidth="1"/>
    <col min="262" max="262" width="6" style="175" customWidth="1"/>
    <col min="263" max="263" width="14.33203125" style="175" customWidth="1"/>
    <col min="264" max="264" width="12.5546875" style="175" customWidth="1"/>
    <col min="265" max="265" width="12.109375" style="175" customWidth="1"/>
    <col min="266" max="266" width="12.6640625" style="175" customWidth="1"/>
    <col min="267" max="267" width="10.5546875" style="175" customWidth="1"/>
    <col min="268" max="512" width="8.88671875" style="175"/>
    <col min="513" max="513" width="0.5546875" style="175" customWidth="1"/>
    <col min="514" max="514" width="6" style="175" customWidth="1"/>
    <col min="515" max="515" width="18.109375" style="175" customWidth="1"/>
    <col min="516" max="516" width="16.6640625" style="175" customWidth="1"/>
    <col min="517" max="517" width="10.5546875" style="175" customWidth="1"/>
    <col min="518" max="518" width="6" style="175" customWidth="1"/>
    <col min="519" max="519" width="14.33203125" style="175" customWidth="1"/>
    <col min="520" max="520" width="12.5546875" style="175" customWidth="1"/>
    <col min="521" max="521" width="12.109375" style="175" customWidth="1"/>
    <col min="522" max="522" width="12.6640625" style="175" customWidth="1"/>
    <col min="523" max="523" width="10.5546875" style="175" customWidth="1"/>
    <col min="524" max="768" width="8.88671875" style="175"/>
    <col min="769" max="769" width="0.5546875" style="175" customWidth="1"/>
    <col min="770" max="770" width="6" style="175" customWidth="1"/>
    <col min="771" max="771" width="18.109375" style="175" customWidth="1"/>
    <col min="772" max="772" width="16.6640625" style="175" customWidth="1"/>
    <col min="773" max="773" width="10.5546875" style="175" customWidth="1"/>
    <col min="774" max="774" width="6" style="175" customWidth="1"/>
    <col min="775" max="775" width="14.33203125" style="175" customWidth="1"/>
    <col min="776" max="776" width="12.5546875" style="175" customWidth="1"/>
    <col min="777" max="777" width="12.109375" style="175" customWidth="1"/>
    <col min="778" max="778" width="12.6640625" style="175" customWidth="1"/>
    <col min="779" max="779" width="10.5546875" style="175" customWidth="1"/>
    <col min="780" max="1024" width="8.88671875" style="175"/>
    <col min="1025" max="1025" width="0.5546875" style="175" customWidth="1"/>
    <col min="1026" max="1026" width="6" style="175" customWidth="1"/>
    <col min="1027" max="1027" width="18.109375" style="175" customWidth="1"/>
    <col min="1028" max="1028" width="16.6640625" style="175" customWidth="1"/>
    <col min="1029" max="1029" width="10.5546875" style="175" customWidth="1"/>
    <col min="1030" max="1030" width="6" style="175" customWidth="1"/>
    <col min="1031" max="1031" width="14.33203125" style="175" customWidth="1"/>
    <col min="1032" max="1032" width="12.5546875" style="175" customWidth="1"/>
    <col min="1033" max="1033" width="12.109375" style="175" customWidth="1"/>
    <col min="1034" max="1034" width="12.6640625" style="175" customWidth="1"/>
    <col min="1035" max="1035" width="10.5546875" style="175" customWidth="1"/>
    <col min="1036" max="1280" width="8.88671875" style="175"/>
    <col min="1281" max="1281" width="0.5546875" style="175" customWidth="1"/>
    <col min="1282" max="1282" width="6" style="175" customWidth="1"/>
    <col min="1283" max="1283" width="18.109375" style="175" customWidth="1"/>
    <col min="1284" max="1284" width="16.6640625" style="175" customWidth="1"/>
    <col min="1285" max="1285" width="10.5546875" style="175" customWidth="1"/>
    <col min="1286" max="1286" width="6" style="175" customWidth="1"/>
    <col min="1287" max="1287" width="14.33203125" style="175" customWidth="1"/>
    <col min="1288" max="1288" width="12.5546875" style="175" customWidth="1"/>
    <col min="1289" max="1289" width="12.109375" style="175" customWidth="1"/>
    <col min="1290" max="1290" width="12.6640625" style="175" customWidth="1"/>
    <col min="1291" max="1291" width="10.5546875" style="175" customWidth="1"/>
    <col min="1292" max="1536" width="8.88671875" style="175"/>
    <col min="1537" max="1537" width="0.5546875" style="175" customWidth="1"/>
    <col min="1538" max="1538" width="6" style="175" customWidth="1"/>
    <col min="1539" max="1539" width="18.109375" style="175" customWidth="1"/>
    <col min="1540" max="1540" width="16.6640625" style="175" customWidth="1"/>
    <col min="1541" max="1541" width="10.5546875" style="175" customWidth="1"/>
    <col min="1542" max="1542" width="6" style="175" customWidth="1"/>
    <col min="1543" max="1543" width="14.33203125" style="175" customWidth="1"/>
    <col min="1544" max="1544" width="12.5546875" style="175" customWidth="1"/>
    <col min="1545" max="1545" width="12.109375" style="175" customWidth="1"/>
    <col min="1546" max="1546" width="12.6640625" style="175" customWidth="1"/>
    <col min="1547" max="1547" width="10.5546875" style="175" customWidth="1"/>
    <col min="1548" max="1792" width="8.88671875" style="175"/>
    <col min="1793" max="1793" width="0.5546875" style="175" customWidth="1"/>
    <col min="1794" max="1794" width="6" style="175" customWidth="1"/>
    <col min="1795" max="1795" width="18.109375" style="175" customWidth="1"/>
    <col min="1796" max="1796" width="16.6640625" style="175" customWidth="1"/>
    <col min="1797" max="1797" width="10.5546875" style="175" customWidth="1"/>
    <col min="1798" max="1798" width="6" style="175" customWidth="1"/>
    <col min="1799" max="1799" width="14.33203125" style="175" customWidth="1"/>
    <col min="1800" max="1800" width="12.5546875" style="175" customWidth="1"/>
    <col min="1801" max="1801" width="12.109375" style="175" customWidth="1"/>
    <col min="1802" max="1802" width="12.6640625" style="175" customWidth="1"/>
    <col min="1803" max="1803" width="10.5546875" style="175" customWidth="1"/>
    <col min="1804" max="2048" width="8.88671875" style="175"/>
    <col min="2049" max="2049" width="0.5546875" style="175" customWidth="1"/>
    <col min="2050" max="2050" width="6" style="175" customWidth="1"/>
    <col min="2051" max="2051" width="18.109375" style="175" customWidth="1"/>
    <col min="2052" max="2052" width="16.6640625" style="175" customWidth="1"/>
    <col min="2053" max="2053" width="10.5546875" style="175" customWidth="1"/>
    <col min="2054" max="2054" width="6" style="175" customWidth="1"/>
    <col min="2055" max="2055" width="14.33203125" style="175" customWidth="1"/>
    <col min="2056" max="2056" width="12.5546875" style="175" customWidth="1"/>
    <col min="2057" max="2057" width="12.109375" style="175" customWidth="1"/>
    <col min="2058" max="2058" width="12.6640625" style="175" customWidth="1"/>
    <col min="2059" max="2059" width="10.5546875" style="175" customWidth="1"/>
    <col min="2060" max="2304" width="8.88671875" style="175"/>
    <col min="2305" max="2305" width="0.5546875" style="175" customWidth="1"/>
    <col min="2306" max="2306" width="6" style="175" customWidth="1"/>
    <col min="2307" max="2307" width="18.109375" style="175" customWidth="1"/>
    <col min="2308" max="2308" width="16.6640625" style="175" customWidth="1"/>
    <col min="2309" max="2309" width="10.5546875" style="175" customWidth="1"/>
    <col min="2310" max="2310" width="6" style="175" customWidth="1"/>
    <col min="2311" max="2311" width="14.33203125" style="175" customWidth="1"/>
    <col min="2312" max="2312" width="12.5546875" style="175" customWidth="1"/>
    <col min="2313" max="2313" width="12.109375" style="175" customWidth="1"/>
    <col min="2314" max="2314" width="12.6640625" style="175" customWidth="1"/>
    <col min="2315" max="2315" width="10.5546875" style="175" customWidth="1"/>
    <col min="2316" max="2560" width="8.88671875" style="175"/>
    <col min="2561" max="2561" width="0.5546875" style="175" customWidth="1"/>
    <col min="2562" max="2562" width="6" style="175" customWidth="1"/>
    <col min="2563" max="2563" width="18.109375" style="175" customWidth="1"/>
    <col min="2564" max="2564" width="16.6640625" style="175" customWidth="1"/>
    <col min="2565" max="2565" width="10.5546875" style="175" customWidth="1"/>
    <col min="2566" max="2566" width="6" style="175" customWidth="1"/>
    <col min="2567" max="2567" width="14.33203125" style="175" customWidth="1"/>
    <col min="2568" max="2568" width="12.5546875" style="175" customWidth="1"/>
    <col min="2569" max="2569" width="12.109375" style="175" customWidth="1"/>
    <col min="2570" max="2570" width="12.6640625" style="175" customWidth="1"/>
    <col min="2571" max="2571" width="10.5546875" style="175" customWidth="1"/>
    <col min="2572" max="2816" width="8.88671875" style="175"/>
    <col min="2817" max="2817" width="0.5546875" style="175" customWidth="1"/>
    <col min="2818" max="2818" width="6" style="175" customWidth="1"/>
    <col min="2819" max="2819" width="18.109375" style="175" customWidth="1"/>
    <col min="2820" max="2820" width="16.6640625" style="175" customWidth="1"/>
    <col min="2821" max="2821" width="10.5546875" style="175" customWidth="1"/>
    <col min="2822" max="2822" width="6" style="175" customWidth="1"/>
    <col min="2823" max="2823" width="14.33203125" style="175" customWidth="1"/>
    <col min="2824" max="2824" width="12.5546875" style="175" customWidth="1"/>
    <col min="2825" max="2825" width="12.109375" style="175" customWidth="1"/>
    <col min="2826" max="2826" width="12.6640625" style="175" customWidth="1"/>
    <col min="2827" max="2827" width="10.5546875" style="175" customWidth="1"/>
    <col min="2828" max="3072" width="8.88671875" style="175"/>
    <col min="3073" max="3073" width="0.5546875" style="175" customWidth="1"/>
    <col min="3074" max="3074" width="6" style="175" customWidth="1"/>
    <col min="3075" max="3075" width="18.109375" style="175" customWidth="1"/>
    <col min="3076" max="3076" width="16.6640625" style="175" customWidth="1"/>
    <col min="3077" max="3077" width="10.5546875" style="175" customWidth="1"/>
    <col min="3078" max="3078" width="6" style="175" customWidth="1"/>
    <col min="3079" max="3079" width="14.33203125" style="175" customWidth="1"/>
    <col min="3080" max="3080" width="12.5546875" style="175" customWidth="1"/>
    <col min="3081" max="3081" width="12.109375" style="175" customWidth="1"/>
    <col min="3082" max="3082" width="12.6640625" style="175" customWidth="1"/>
    <col min="3083" max="3083" width="10.5546875" style="175" customWidth="1"/>
    <col min="3084" max="3328" width="8.88671875" style="175"/>
    <col min="3329" max="3329" width="0.5546875" style="175" customWidth="1"/>
    <col min="3330" max="3330" width="6" style="175" customWidth="1"/>
    <col min="3331" max="3331" width="18.109375" style="175" customWidth="1"/>
    <col min="3332" max="3332" width="16.6640625" style="175" customWidth="1"/>
    <col min="3333" max="3333" width="10.5546875" style="175" customWidth="1"/>
    <col min="3334" max="3334" width="6" style="175" customWidth="1"/>
    <col min="3335" max="3335" width="14.33203125" style="175" customWidth="1"/>
    <col min="3336" max="3336" width="12.5546875" style="175" customWidth="1"/>
    <col min="3337" max="3337" width="12.109375" style="175" customWidth="1"/>
    <col min="3338" max="3338" width="12.6640625" style="175" customWidth="1"/>
    <col min="3339" max="3339" width="10.5546875" style="175" customWidth="1"/>
    <col min="3340" max="3584" width="8.88671875" style="175"/>
    <col min="3585" max="3585" width="0.5546875" style="175" customWidth="1"/>
    <col min="3586" max="3586" width="6" style="175" customWidth="1"/>
    <col min="3587" max="3587" width="18.109375" style="175" customWidth="1"/>
    <col min="3588" max="3588" width="16.6640625" style="175" customWidth="1"/>
    <col min="3589" max="3589" width="10.5546875" style="175" customWidth="1"/>
    <col min="3590" max="3590" width="6" style="175" customWidth="1"/>
    <col min="3591" max="3591" width="14.33203125" style="175" customWidth="1"/>
    <col min="3592" max="3592" width="12.5546875" style="175" customWidth="1"/>
    <col min="3593" max="3593" width="12.109375" style="175" customWidth="1"/>
    <col min="3594" max="3594" width="12.6640625" style="175" customWidth="1"/>
    <col min="3595" max="3595" width="10.5546875" style="175" customWidth="1"/>
    <col min="3596" max="3840" width="8.88671875" style="175"/>
    <col min="3841" max="3841" width="0.5546875" style="175" customWidth="1"/>
    <col min="3842" max="3842" width="6" style="175" customWidth="1"/>
    <col min="3843" max="3843" width="18.109375" style="175" customWidth="1"/>
    <col min="3844" max="3844" width="16.6640625" style="175" customWidth="1"/>
    <col min="3845" max="3845" width="10.5546875" style="175" customWidth="1"/>
    <col min="3846" max="3846" width="6" style="175" customWidth="1"/>
    <col min="3847" max="3847" width="14.33203125" style="175" customWidth="1"/>
    <col min="3848" max="3848" width="12.5546875" style="175" customWidth="1"/>
    <col min="3849" max="3849" width="12.109375" style="175" customWidth="1"/>
    <col min="3850" max="3850" width="12.6640625" style="175" customWidth="1"/>
    <col min="3851" max="3851" width="10.5546875" style="175" customWidth="1"/>
    <col min="3852" max="4096" width="8.88671875" style="175"/>
    <col min="4097" max="4097" width="0.5546875" style="175" customWidth="1"/>
    <col min="4098" max="4098" width="6" style="175" customWidth="1"/>
    <col min="4099" max="4099" width="18.109375" style="175" customWidth="1"/>
    <col min="4100" max="4100" width="16.6640625" style="175" customWidth="1"/>
    <col min="4101" max="4101" width="10.5546875" style="175" customWidth="1"/>
    <col min="4102" max="4102" width="6" style="175" customWidth="1"/>
    <col min="4103" max="4103" width="14.33203125" style="175" customWidth="1"/>
    <col min="4104" max="4104" width="12.5546875" style="175" customWidth="1"/>
    <col min="4105" max="4105" width="12.109375" style="175" customWidth="1"/>
    <col min="4106" max="4106" width="12.6640625" style="175" customWidth="1"/>
    <col min="4107" max="4107" width="10.5546875" style="175" customWidth="1"/>
    <col min="4108" max="4352" width="8.88671875" style="175"/>
    <col min="4353" max="4353" width="0.5546875" style="175" customWidth="1"/>
    <col min="4354" max="4354" width="6" style="175" customWidth="1"/>
    <col min="4355" max="4355" width="18.109375" style="175" customWidth="1"/>
    <col min="4356" max="4356" width="16.6640625" style="175" customWidth="1"/>
    <col min="4357" max="4357" width="10.5546875" style="175" customWidth="1"/>
    <col min="4358" max="4358" width="6" style="175" customWidth="1"/>
    <col min="4359" max="4359" width="14.33203125" style="175" customWidth="1"/>
    <col min="4360" max="4360" width="12.5546875" style="175" customWidth="1"/>
    <col min="4361" max="4361" width="12.109375" style="175" customWidth="1"/>
    <col min="4362" max="4362" width="12.6640625" style="175" customWidth="1"/>
    <col min="4363" max="4363" width="10.5546875" style="175" customWidth="1"/>
    <col min="4364" max="4608" width="8.88671875" style="175"/>
    <col min="4609" max="4609" width="0.5546875" style="175" customWidth="1"/>
    <col min="4610" max="4610" width="6" style="175" customWidth="1"/>
    <col min="4611" max="4611" width="18.109375" style="175" customWidth="1"/>
    <col min="4612" max="4612" width="16.6640625" style="175" customWidth="1"/>
    <col min="4613" max="4613" width="10.5546875" style="175" customWidth="1"/>
    <col min="4614" max="4614" width="6" style="175" customWidth="1"/>
    <col min="4615" max="4615" width="14.33203125" style="175" customWidth="1"/>
    <col min="4616" max="4616" width="12.5546875" style="175" customWidth="1"/>
    <col min="4617" max="4617" width="12.109375" style="175" customWidth="1"/>
    <col min="4618" max="4618" width="12.6640625" style="175" customWidth="1"/>
    <col min="4619" max="4619" width="10.5546875" style="175" customWidth="1"/>
    <col min="4620" max="4864" width="8.88671875" style="175"/>
    <col min="4865" max="4865" width="0.5546875" style="175" customWidth="1"/>
    <col min="4866" max="4866" width="6" style="175" customWidth="1"/>
    <col min="4867" max="4867" width="18.109375" style="175" customWidth="1"/>
    <col min="4868" max="4868" width="16.6640625" style="175" customWidth="1"/>
    <col min="4869" max="4869" width="10.5546875" style="175" customWidth="1"/>
    <col min="4870" max="4870" width="6" style="175" customWidth="1"/>
    <col min="4871" max="4871" width="14.33203125" style="175" customWidth="1"/>
    <col min="4872" max="4872" width="12.5546875" style="175" customWidth="1"/>
    <col min="4873" max="4873" width="12.109375" style="175" customWidth="1"/>
    <col min="4874" max="4874" width="12.6640625" style="175" customWidth="1"/>
    <col min="4875" max="4875" width="10.5546875" style="175" customWidth="1"/>
    <col min="4876" max="5120" width="8.88671875" style="175"/>
    <col min="5121" max="5121" width="0.5546875" style="175" customWidth="1"/>
    <col min="5122" max="5122" width="6" style="175" customWidth="1"/>
    <col min="5123" max="5123" width="18.109375" style="175" customWidth="1"/>
    <col min="5124" max="5124" width="16.6640625" style="175" customWidth="1"/>
    <col min="5125" max="5125" width="10.5546875" style="175" customWidth="1"/>
    <col min="5126" max="5126" width="6" style="175" customWidth="1"/>
    <col min="5127" max="5127" width="14.33203125" style="175" customWidth="1"/>
    <col min="5128" max="5128" width="12.5546875" style="175" customWidth="1"/>
    <col min="5129" max="5129" width="12.109375" style="175" customWidth="1"/>
    <col min="5130" max="5130" width="12.6640625" style="175" customWidth="1"/>
    <col min="5131" max="5131" width="10.5546875" style="175" customWidth="1"/>
    <col min="5132" max="5376" width="8.88671875" style="175"/>
    <col min="5377" max="5377" width="0.5546875" style="175" customWidth="1"/>
    <col min="5378" max="5378" width="6" style="175" customWidth="1"/>
    <col min="5379" max="5379" width="18.109375" style="175" customWidth="1"/>
    <col min="5380" max="5380" width="16.6640625" style="175" customWidth="1"/>
    <col min="5381" max="5381" width="10.5546875" style="175" customWidth="1"/>
    <col min="5382" max="5382" width="6" style="175" customWidth="1"/>
    <col min="5383" max="5383" width="14.33203125" style="175" customWidth="1"/>
    <col min="5384" max="5384" width="12.5546875" style="175" customWidth="1"/>
    <col min="5385" max="5385" width="12.109375" style="175" customWidth="1"/>
    <col min="5386" max="5386" width="12.6640625" style="175" customWidth="1"/>
    <col min="5387" max="5387" width="10.5546875" style="175" customWidth="1"/>
    <col min="5388" max="5632" width="8.88671875" style="175"/>
    <col min="5633" max="5633" width="0.5546875" style="175" customWidth="1"/>
    <col min="5634" max="5634" width="6" style="175" customWidth="1"/>
    <col min="5635" max="5635" width="18.109375" style="175" customWidth="1"/>
    <col min="5636" max="5636" width="16.6640625" style="175" customWidth="1"/>
    <col min="5637" max="5637" width="10.5546875" style="175" customWidth="1"/>
    <col min="5638" max="5638" width="6" style="175" customWidth="1"/>
    <col min="5639" max="5639" width="14.33203125" style="175" customWidth="1"/>
    <col min="5640" max="5640" width="12.5546875" style="175" customWidth="1"/>
    <col min="5641" max="5641" width="12.109375" style="175" customWidth="1"/>
    <col min="5642" max="5642" width="12.6640625" style="175" customWidth="1"/>
    <col min="5643" max="5643" width="10.5546875" style="175" customWidth="1"/>
    <col min="5644" max="5888" width="8.88671875" style="175"/>
    <col min="5889" max="5889" width="0.5546875" style="175" customWidth="1"/>
    <col min="5890" max="5890" width="6" style="175" customWidth="1"/>
    <col min="5891" max="5891" width="18.109375" style="175" customWidth="1"/>
    <col min="5892" max="5892" width="16.6640625" style="175" customWidth="1"/>
    <col min="5893" max="5893" width="10.5546875" style="175" customWidth="1"/>
    <col min="5894" max="5894" width="6" style="175" customWidth="1"/>
    <col min="5895" max="5895" width="14.33203125" style="175" customWidth="1"/>
    <col min="5896" max="5896" width="12.5546875" style="175" customWidth="1"/>
    <col min="5897" max="5897" width="12.109375" style="175" customWidth="1"/>
    <col min="5898" max="5898" width="12.6640625" style="175" customWidth="1"/>
    <col min="5899" max="5899" width="10.5546875" style="175" customWidth="1"/>
    <col min="5900" max="6144" width="8.88671875" style="175"/>
    <col min="6145" max="6145" width="0.5546875" style="175" customWidth="1"/>
    <col min="6146" max="6146" width="6" style="175" customWidth="1"/>
    <col min="6147" max="6147" width="18.109375" style="175" customWidth="1"/>
    <col min="6148" max="6148" width="16.6640625" style="175" customWidth="1"/>
    <col min="6149" max="6149" width="10.5546875" style="175" customWidth="1"/>
    <col min="6150" max="6150" width="6" style="175" customWidth="1"/>
    <col min="6151" max="6151" width="14.33203125" style="175" customWidth="1"/>
    <col min="6152" max="6152" width="12.5546875" style="175" customWidth="1"/>
    <col min="6153" max="6153" width="12.109375" style="175" customWidth="1"/>
    <col min="6154" max="6154" width="12.6640625" style="175" customWidth="1"/>
    <col min="6155" max="6155" width="10.5546875" style="175" customWidth="1"/>
    <col min="6156" max="6400" width="8.88671875" style="175"/>
    <col min="6401" max="6401" width="0.5546875" style="175" customWidth="1"/>
    <col min="6402" max="6402" width="6" style="175" customWidth="1"/>
    <col min="6403" max="6403" width="18.109375" style="175" customWidth="1"/>
    <col min="6404" max="6404" width="16.6640625" style="175" customWidth="1"/>
    <col min="6405" max="6405" width="10.5546875" style="175" customWidth="1"/>
    <col min="6406" max="6406" width="6" style="175" customWidth="1"/>
    <col min="6407" max="6407" width="14.33203125" style="175" customWidth="1"/>
    <col min="6408" max="6408" width="12.5546875" style="175" customWidth="1"/>
    <col min="6409" max="6409" width="12.109375" style="175" customWidth="1"/>
    <col min="6410" max="6410" width="12.6640625" style="175" customWidth="1"/>
    <col min="6411" max="6411" width="10.5546875" style="175" customWidth="1"/>
    <col min="6412" max="6656" width="8.88671875" style="175"/>
    <col min="6657" max="6657" width="0.5546875" style="175" customWidth="1"/>
    <col min="6658" max="6658" width="6" style="175" customWidth="1"/>
    <col min="6659" max="6659" width="18.109375" style="175" customWidth="1"/>
    <col min="6660" max="6660" width="16.6640625" style="175" customWidth="1"/>
    <col min="6661" max="6661" width="10.5546875" style="175" customWidth="1"/>
    <col min="6662" max="6662" width="6" style="175" customWidth="1"/>
    <col min="6663" max="6663" width="14.33203125" style="175" customWidth="1"/>
    <col min="6664" max="6664" width="12.5546875" style="175" customWidth="1"/>
    <col min="6665" max="6665" width="12.109375" style="175" customWidth="1"/>
    <col min="6666" max="6666" width="12.6640625" style="175" customWidth="1"/>
    <col min="6667" max="6667" width="10.5546875" style="175" customWidth="1"/>
    <col min="6668" max="6912" width="8.88671875" style="175"/>
    <col min="6913" max="6913" width="0.5546875" style="175" customWidth="1"/>
    <col min="6914" max="6914" width="6" style="175" customWidth="1"/>
    <col min="6915" max="6915" width="18.109375" style="175" customWidth="1"/>
    <col min="6916" max="6916" width="16.6640625" style="175" customWidth="1"/>
    <col min="6917" max="6917" width="10.5546875" style="175" customWidth="1"/>
    <col min="6918" max="6918" width="6" style="175" customWidth="1"/>
    <col min="6919" max="6919" width="14.33203125" style="175" customWidth="1"/>
    <col min="6920" max="6920" width="12.5546875" style="175" customWidth="1"/>
    <col min="6921" max="6921" width="12.109375" style="175" customWidth="1"/>
    <col min="6922" max="6922" width="12.6640625" style="175" customWidth="1"/>
    <col min="6923" max="6923" width="10.5546875" style="175" customWidth="1"/>
    <col min="6924" max="7168" width="8.88671875" style="175"/>
    <col min="7169" max="7169" width="0.5546875" style="175" customWidth="1"/>
    <col min="7170" max="7170" width="6" style="175" customWidth="1"/>
    <col min="7171" max="7171" width="18.109375" style="175" customWidth="1"/>
    <col min="7172" max="7172" width="16.6640625" style="175" customWidth="1"/>
    <col min="7173" max="7173" width="10.5546875" style="175" customWidth="1"/>
    <col min="7174" max="7174" width="6" style="175" customWidth="1"/>
    <col min="7175" max="7175" width="14.33203125" style="175" customWidth="1"/>
    <col min="7176" max="7176" width="12.5546875" style="175" customWidth="1"/>
    <col min="7177" max="7177" width="12.109375" style="175" customWidth="1"/>
    <col min="7178" max="7178" width="12.6640625" style="175" customWidth="1"/>
    <col min="7179" max="7179" width="10.5546875" style="175" customWidth="1"/>
    <col min="7180" max="7424" width="8.88671875" style="175"/>
    <col min="7425" max="7425" width="0.5546875" style="175" customWidth="1"/>
    <col min="7426" max="7426" width="6" style="175" customWidth="1"/>
    <col min="7427" max="7427" width="18.109375" style="175" customWidth="1"/>
    <col min="7428" max="7428" width="16.6640625" style="175" customWidth="1"/>
    <col min="7429" max="7429" width="10.5546875" style="175" customWidth="1"/>
    <col min="7430" max="7430" width="6" style="175" customWidth="1"/>
    <col min="7431" max="7431" width="14.33203125" style="175" customWidth="1"/>
    <col min="7432" max="7432" width="12.5546875" style="175" customWidth="1"/>
    <col min="7433" max="7433" width="12.109375" style="175" customWidth="1"/>
    <col min="7434" max="7434" width="12.6640625" style="175" customWidth="1"/>
    <col min="7435" max="7435" width="10.5546875" style="175" customWidth="1"/>
    <col min="7436" max="7680" width="8.88671875" style="175"/>
    <col min="7681" max="7681" width="0.5546875" style="175" customWidth="1"/>
    <col min="7682" max="7682" width="6" style="175" customWidth="1"/>
    <col min="7683" max="7683" width="18.109375" style="175" customWidth="1"/>
    <col min="7684" max="7684" width="16.6640625" style="175" customWidth="1"/>
    <col min="7685" max="7685" width="10.5546875" style="175" customWidth="1"/>
    <col min="7686" max="7686" width="6" style="175" customWidth="1"/>
    <col min="7687" max="7687" width="14.33203125" style="175" customWidth="1"/>
    <col min="7688" max="7688" width="12.5546875" style="175" customWidth="1"/>
    <col min="7689" max="7689" width="12.109375" style="175" customWidth="1"/>
    <col min="7690" max="7690" width="12.6640625" style="175" customWidth="1"/>
    <col min="7691" max="7691" width="10.5546875" style="175" customWidth="1"/>
    <col min="7692" max="7936" width="8.88671875" style="175"/>
    <col min="7937" max="7937" width="0.5546875" style="175" customWidth="1"/>
    <col min="7938" max="7938" width="6" style="175" customWidth="1"/>
    <col min="7939" max="7939" width="18.109375" style="175" customWidth="1"/>
    <col min="7940" max="7940" width="16.6640625" style="175" customWidth="1"/>
    <col min="7941" max="7941" width="10.5546875" style="175" customWidth="1"/>
    <col min="7942" max="7942" width="6" style="175" customWidth="1"/>
    <col min="7943" max="7943" width="14.33203125" style="175" customWidth="1"/>
    <col min="7944" max="7944" width="12.5546875" style="175" customWidth="1"/>
    <col min="7945" max="7945" width="12.109375" style="175" customWidth="1"/>
    <col min="7946" max="7946" width="12.6640625" style="175" customWidth="1"/>
    <col min="7947" max="7947" width="10.5546875" style="175" customWidth="1"/>
    <col min="7948" max="8192" width="8.88671875" style="175"/>
    <col min="8193" max="8193" width="0.5546875" style="175" customWidth="1"/>
    <col min="8194" max="8194" width="6" style="175" customWidth="1"/>
    <col min="8195" max="8195" width="18.109375" style="175" customWidth="1"/>
    <col min="8196" max="8196" width="16.6640625" style="175" customWidth="1"/>
    <col min="8197" max="8197" width="10.5546875" style="175" customWidth="1"/>
    <col min="8198" max="8198" width="6" style="175" customWidth="1"/>
    <col min="8199" max="8199" width="14.33203125" style="175" customWidth="1"/>
    <col min="8200" max="8200" width="12.5546875" style="175" customWidth="1"/>
    <col min="8201" max="8201" width="12.109375" style="175" customWidth="1"/>
    <col min="8202" max="8202" width="12.6640625" style="175" customWidth="1"/>
    <col min="8203" max="8203" width="10.5546875" style="175" customWidth="1"/>
    <col min="8204" max="8448" width="8.88671875" style="175"/>
    <col min="8449" max="8449" width="0.5546875" style="175" customWidth="1"/>
    <col min="8450" max="8450" width="6" style="175" customWidth="1"/>
    <col min="8451" max="8451" width="18.109375" style="175" customWidth="1"/>
    <col min="8452" max="8452" width="16.6640625" style="175" customWidth="1"/>
    <col min="8453" max="8453" width="10.5546875" style="175" customWidth="1"/>
    <col min="8454" max="8454" width="6" style="175" customWidth="1"/>
    <col min="8455" max="8455" width="14.33203125" style="175" customWidth="1"/>
    <col min="8456" max="8456" width="12.5546875" style="175" customWidth="1"/>
    <col min="8457" max="8457" width="12.109375" style="175" customWidth="1"/>
    <col min="8458" max="8458" width="12.6640625" style="175" customWidth="1"/>
    <col min="8459" max="8459" width="10.5546875" style="175" customWidth="1"/>
    <col min="8460" max="8704" width="8.88671875" style="175"/>
    <col min="8705" max="8705" width="0.5546875" style="175" customWidth="1"/>
    <col min="8706" max="8706" width="6" style="175" customWidth="1"/>
    <col min="8707" max="8707" width="18.109375" style="175" customWidth="1"/>
    <col min="8708" max="8708" width="16.6640625" style="175" customWidth="1"/>
    <col min="8709" max="8709" width="10.5546875" style="175" customWidth="1"/>
    <col min="8710" max="8710" width="6" style="175" customWidth="1"/>
    <col min="8711" max="8711" width="14.33203125" style="175" customWidth="1"/>
    <col min="8712" max="8712" width="12.5546875" style="175" customWidth="1"/>
    <col min="8713" max="8713" width="12.109375" style="175" customWidth="1"/>
    <col min="8714" max="8714" width="12.6640625" style="175" customWidth="1"/>
    <col min="8715" max="8715" width="10.5546875" style="175" customWidth="1"/>
    <col min="8716" max="8960" width="8.88671875" style="175"/>
    <col min="8961" max="8961" width="0.5546875" style="175" customWidth="1"/>
    <col min="8962" max="8962" width="6" style="175" customWidth="1"/>
    <col min="8963" max="8963" width="18.109375" style="175" customWidth="1"/>
    <col min="8964" max="8964" width="16.6640625" style="175" customWidth="1"/>
    <col min="8965" max="8965" width="10.5546875" style="175" customWidth="1"/>
    <col min="8966" max="8966" width="6" style="175" customWidth="1"/>
    <col min="8967" max="8967" width="14.33203125" style="175" customWidth="1"/>
    <col min="8968" max="8968" width="12.5546875" style="175" customWidth="1"/>
    <col min="8969" max="8969" width="12.109375" style="175" customWidth="1"/>
    <col min="8970" max="8970" width="12.6640625" style="175" customWidth="1"/>
    <col min="8971" max="8971" width="10.5546875" style="175" customWidth="1"/>
    <col min="8972" max="9216" width="8.88671875" style="175"/>
    <col min="9217" max="9217" width="0.5546875" style="175" customWidth="1"/>
    <col min="9218" max="9218" width="6" style="175" customWidth="1"/>
    <col min="9219" max="9219" width="18.109375" style="175" customWidth="1"/>
    <col min="9220" max="9220" width="16.6640625" style="175" customWidth="1"/>
    <col min="9221" max="9221" width="10.5546875" style="175" customWidth="1"/>
    <col min="9222" max="9222" width="6" style="175" customWidth="1"/>
    <col min="9223" max="9223" width="14.33203125" style="175" customWidth="1"/>
    <col min="9224" max="9224" width="12.5546875" style="175" customWidth="1"/>
    <col min="9225" max="9225" width="12.109375" style="175" customWidth="1"/>
    <col min="9226" max="9226" width="12.6640625" style="175" customWidth="1"/>
    <col min="9227" max="9227" width="10.5546875" style="175" customWidth="1"/>
    <col min="9228" max="9472" width="8.88671875" style="175"/>
    <col min="9473" max="9473" width="0.5546875" style="175" customWidth="1"/>
    <col min="9474" max="9474" width="6" style="175" customWidth="1"/>
    <col min="9475" max="9475" width="18.109375" style="175" customWidth="1"/>
    <col min="9476" max="9476" width="16.6640625" style="175" customWidth="1"/>
    <col min="9477" max="9477" width="10.5546875" style="175" customWidth="1"/>
    <col min="9478" max="9478" width="6" style="175" customWidth="1"/>
    <col min="9479" max="9479" width="14.33203125" style="175" customWidth="1"/>
    <col min="9480" max="9480" width="12.5546875" style="175" customWidth="1"/>
    <col min="9481" max="9481" width="12.109375" style="175" customWidth="1"/>
    <col min="9482" max="9482" width="12.6640625" style="175" customWidth="1"/>
    <col min="9483" max="9483" width="10.5546875" style="175" customWidth="1"/>
    <col min="9484" max="9728" width="8.88671875" style="175"/>
    <col min="9729" max="9729" width="0.5546875" style="175" customWidth="1"/>
    <col min="9730" max="9730" width="6" style="175" customWidth="1"/>
    <col min="9731" max="9731" width="18.109375" style="175" customWidth="1"/>
    <col min="9732" max="9732" width="16.6640625" style="175" customWidth="1"/>
    <col min="9733" max="9733" width="10.5546875" style="175" customWidth="1"/>
    <col min="9734" max="9734" width="6" style="175" customWidth="1"/>
    <col min="9735" max="9735" width="14.33203125" style="175" customWidth="1"/>
    <col min="9736" max="9736" width="12.5546875" style="175" customWidth="1"/>
    <col min="9737" max="9737" width="12.109375" style="175" customWidth="1"/>
    <col min="9738" max="9738" width="12.6640625" style="175" customWidth="1"/>
    <col min="9739" max="9739" width="10.5546875" style="175" customWidth="1"/>
    <col min="9740" max="9984" width="8.88671875" style="175"/>
    <col min="9985" max="9985" width="0.5546875" style="175" customWidth="1"/>
    <col min="9986" max="9986" width="6" style="175" customWidth="1"/>
    <col min="9987" max="9987" width="18.109375" style="175" customWidth="1"/>
    <col min="9988" max="9988" width="16.6640625" style="175" customWidth="1"/>
    <col min="9989" max="9989" width="10.5546875" style="175" customWidth="1"/>
    <col min="9990" max="9990" width="6" style="175" customWidth="1"/>
    <col min="9991" max="9991" width="14.33203125" style="175" customWidth="1"/>
    <col min="9992" max="9992" width="12.5546875" style="175" customWidth="1"/>
    <col min="9993" max="9993" width="12.109375" style="175" customWidth="1"/>
    <col min="9994" max="9994" width="12.6640625" style="175" customWidth="1"/>
    <col min="9995" max="9995" width="10.5546875" style="175" customWidth="1"/>
    <col min="9996" max="10240" width="8.88671875" style="175"/>
    <col min="10241" max="10241" width="0.5546875" style="175" customWidth="1"/>
    <col min="10242" max="10242" width="6" style="175" customWidth="1"/>
    <col min="10243" max="10243" width="18.109375" style="175" customWidth="1"/>
    <col min="10244" max="10244" width="16.6640625" style="175" customWidth="1"/>
    <col min="10245" max="10245" width="10.5546875" style="175" customWidth="1"/>
    <col min="10246" max="10246" width="6" style="175" customWidth="1"/>
    <col min="10247" max="10247" width="14.33203125" style="175" customWidth="1"/>
    <col min="10248" max="10248" width="12.5546875" style="175" customWidth="1"/>
    <col min="10249" max="10249" width="12.109375" style="175" customWidth="1"/>
    <col min="10250" max="10250" width="12.6640625" style="175" customWidth="1"/>
    <col min="10251" max="10251" width="10.5546875" style="175" customWidth="1"/>
    <col min="10252" max="10496" width="8.88671875" style="175"/>
    <col min="10497" max="10497" width="0.5546875" style="175" customWidth="1"/>
    <col min="10498" max="10498" width="6" style="175" customWidth="1"/>
    <col min="10499" max="10499" width="18.109375" style="175" customWidth="1"/>
    <col min="10500" max="10500" width="16.6640625" style="175" customWidth="1"/>
    <col min="10501" max="10501" width="10.5546875" style="175" customWidth="1"/>
    <col min="10502" max="10502" width="6" style="175" customWidth="1"/>
    <col min="10503" max="10503" width="14.33203125" style="175" customWidth="1"/>
    <col min="10504" max="10504" width="12.5546875" style="175" customWidth="1"/>
    <col min="10505" max="10505" width="12.109375" style="175" customWidth="1"/>
    <col min="10506" max="10506" width="12.6640625" style="175" customWidth="1"/>
    <col min="10507" max="10507" width="10.5546875" style="175" customWidth="1"/>
    <col min="10508" max="10752" width="8.88671875" style="175"/>
    <col min="10753" max="10753" width="0.5546875" style="175" customWidth="1"/>
    <col min="10754" max="10754" width="6" style="175" customWidth="1"/>
    <col min="10755" max="10755" width="18.109375" style="175" customWidth="1"/>
    <col min="10756" max="10756" width="16.6640625" style="175" customWidth="1"/>
    <col min="10757" max="10757" width="10.5546875" style="175" customWidth="1"/>
    <col min="10758" max="10758" width="6" style="175" customWidth="1"/>
    <col min="10759" max="10759" width="14.33203125" style="175" customWidth="1"/>
    <col min="10760" max="10760" width="12.5546875" style="175" customWidth="1"/>
    <col min="10761" max="10761" width="12.109375" style="175" customWidth="1"/>
    <col min="10762" max="10762" width="12.6640625" style="175" customWidth="1"/>
    <col min="10763" max="10763" width="10.5546875" style="175" customWidth="1"/>
    <col min="10764" max="11008" width="8.88671875" style="175"/>
    <col min="11009" max="11009" width="0.5546875" style="175" customWidth="1"/>
    <col min="11010" max="11010" width="6" style="175" customWidth="1"/>
    <col min="11011" max="11011" width="18.109375" style="175" customWidth="1"/>
    <col min="11012" max="11012" width="16.6640625" style="175" customWidth="1"/>
    <col min="11013" max="11013" width="10.5546875" style="175" customWidth="1"/>
    <col min="11014" max="11014" width="6" style="175" customWidth="1"/>
    <col min="11015" max="11015" width="14.33203125" style="175" customWidth="1"/>
    <col min="11016" max="11016" width="12.5546875" style="175" customWidth="1"/>
    <col min="11017" max="11017" width="12.109375" style="175" customWidth="1"/>
    <col min="11018" max="11018" width="12.6640625" style="175" customWidth="1"/>
    <col min="11019" max="11019" width="10.5546875" style="175" customWidth="1"/>
    <col min="11020" max="11264" width="8.88671875" style="175"/>
    <col min="11265" max="11265" width="0.5546875" style="175" customWidth="1"/>
    <col min="11266" max="11266" width="6" style="175" customWidth="1"/>
    <col min="11267" max="11267" width="18.109375" style="175" customWidth="1"/>
    <col min="11268" max="11268" width="16.6640625" style="175" customWidth="1"/>
    <col min="11269" max="11269" width="10.5546875" style="175" customWidth="1"/>
    <col min="11270" max="11270" width="6" style="175" customWidth="1"/>
    <col min="11271" max="11271" width="14.33203125" style="175" customWidth="1"/>
    <col min="11272" max="11272" width="12.5546875" style="175" customWidth="1"/>
    <col min="11273" max="11273" width="12.109375" style="175" customWidth="1"/>
    <col min="11274" max="11274" width="12.6640625" style="175" customWidth="1"/>
    <col min="11275" max="11275" width="10.5546875" style="175" customWidth="1"/>
    <col min="11276" max="11520" width="8.88671875" style="175"/>
    <col min="11521" max="11521" width="0.5546875" style="175" customWidth="1"/>
    <col min="11522" max="11522" width="6" style="175" customWidth="1"/>
    <col min="11523" max="11523" width="18.109375" style="175" customWidth="1"/>
    <col min="11524" max="11524" width="16.6640625" style="175" customWidth="1"/>
    <col min="11525" max="11525" width="10.5546875" style="175" customWidth="1"/>
    <col min="11526" max="11526" width="6" style="175" customWidth="1"/>
    <col min="11527" max="11527" width="14.33203125" style="175" customWidth="1"/>
    <col min="11528" max="11528" width="12.5546875" style="175" customWidth="1"/>
    <col min="11529" max="11529" width="12.109375" style="175" customWidth="1"/>
    <col min="11530" max="11530" width="12.6640625" style="175" customWidth="1"/>
    <col min="11531" max="11531" width="10.5546875" style="175" customWidth="1"/>
    <col min="11532" max="11776" width="8.88671875" style="175"/>
    <col min="11777" max="11777" width="0.5546875" style="175" customWidth="1"/>
    <col min="11778" max="11778" width="6" style="175" customWidth="1"/>
    <col min="11779" max="11779" width="18.109375" style="175" customWidth="1"/>
    <col min="11780" max="11780" width="16.6640625" style="175" customWidth="1"/>
    <col min="11781" max="11781" width="10.5546875" style="175" customWidth="1"/>
    <col min="11782" max="11782" width="6" style="175" customWidth="1"/>
    <col min="11783" max="11783" width="14.33203125" style="175" customWidth="1"/>
    <col min="11784" max="11784" width="12.5546875" style="175" customWidth="1"/>
    <col min="11785" max="11785" width="12.109375" style="175" customWidth="1"/>
    <col min="11786" max="11786" width="12.6640625" style="175" customWidth="1"/>
    <col min="11787" max="11787" width="10.5546875" style="175" customWidth="1"/>
    <col min="11788" max="12032" width="8.88671875" style="175"/>
    <col min="12033" max="12033" width="0.5546875" style="175" customWidth="1"/>
    <col min="12034" max="12034" width="6" style="175" customWidth="1"/>
    <col min="12035" max="12035" width="18.109375" style="175" customWidth="1"/>
    <col min="12036" max="12036" width="16.6640625" style="175" customWidth="1"/>
    <col min="12037" max="12037" width="10.5546875" style="175" customWidth="1"/>
    <col min="12038" max="12038" width="6" style="175" customWidth="1"/>
    <col min="12039" max="12039" width="14.33203125" style="175" customWidth="1"/>
    <col min="12040" max="12040" width="12.5546875" style="175" customWidth="1"/>
    <col min="12041" max="12041" width="12.109375" style="175" customWidth="1"/>
    <col min="12042" max="12042" width="12.6640625" style="175" customWidth="1"/>
    <col min="12043" max="12043" width="10.5546875" style="175" customWidth="1"/>
    <col min="12044" max="12288" width="8.88671875" style="175"/>
    <col min="12289" max="12289" width="0.5546875" style="175" customWidth="1"/>
    <col min="12290" max="12290" width="6" style="175" customWidth="1"/>
    <col min="12291" max="12291" width="18.109375" style="175" customWidth="1"/>
    <col min="12292" max="12292" width="16.6640625" style="175" customWidth="1"/>
    <col min="12293" max="12293" width="10.5546875" style="175" customWidth="1"/>
    <col min="12294" max="12294" width="6" style="175" customWidth="1"/>
    <col min="12295" max="12295" width="14.33203125" style="175" customWidth="1"/>
    <col min="12296" max="12296" width="12.5546875" style="175" customWidth="1"/>
    <col min="12297" max="12297" width="12.109375" style="175" customWidth="1"/>
    <col min="12298" max="12298" width="12.6640625" style="175" customWidth="1"/>
    <col min="12299" max="12299" width="10.5546875" style="175" customWidth="1"/>
    <col min="12300" max="12544" width="8.88671875" style="175"/>
    <col min="12545" max="12545" width="0.5546875" style="175" customWidth="1"/>
    <col min="12546" max="12546" width="6" style="175" customWidth="1"/>
    <col min="12547" max="12547" width="18.109375" style="175" customWidth="1"/>
    <col min="12548" max="12548" width="16.6640625" style="175" customWidth="1"/>
    <col min="12549" max="12549" width="10.5546875" style="175" customWidth="1"/>
    <col min="12550" max="12550" width="6" style="175" customWidth="1"/>
    <col min="12551" max="12551" width="14.33203125" style="175" customWidth="1"/>
    <col min="12552" max="12552" width="12.5546875" style="175" customWidth="1"/>
    <col min="12553" max="12553" width="12.109375" style="175" customWidth="1"/>
    <col min="12554" max="12554" width="12.6640625" style="175" customWidth="1"/>
    <col min="12555" max="12555" width="10.5546875" style="175" customWidth="1"/>
    <col min="12556" max="12800" width="8.88671875" style="175"/>
    <col min="12801" max="12801" width="0.5546875" style="175" customWidth="1"/>
    <col min="12802" max="12802" width="6" style="175" customWidth="1"/>
    <col min="12803" max="12803" width="18.109375" style="175" customWidth="1"/>
    <col min="12804" max="12804" width="16.6640625" style="175" customWidth="1"/>
    <col min="12805" max="12805" width="10.5546875" style="175" customWidth="1"/>
    <col min="12806" max="12806" width="6" style="175" customWidth="1"/>
    <col min="12807" max="12807" width="14.33203125" style="175" customWidth="1"/>
    <col min="12808" max="12808" width="12.5546875" style="175" customWidth="1"/>
    <col min="12809" max="12809" width="12.109375" style="175" customWidth="1"/>
    <col min="12810" max="12810" width="12.6640625" style="175" customWidth="1"/>
    <col min="12811" max="12811" width="10.5546875" style="175" customWidth="1"/>
    <col min="12812" max="13056" width="8.88671875" style="175"/>
    <col min="13057" max="13057" width="0.5546875" style="175" customWidth="1"/>
    <col min="13058" max="13058" width="6" style="175" customWidth="1"/>
    <col min="13059" max="13059" width="18.109375" style="175" customWidth="1"/>
    <col min="13060" max="13060" width="16.6640625" style="175" customWidth="1"/>
    <col min="13061" max="13061" width="10.5546875" style="175" customWidth="1"/>
    <col min="13062" max="13062" width="6" style="175" customWidth="1"/>
    <col min="13063" max="13063" width="14.33203125" style="175" customWidth="1"/>
    <col min="13064" max="13064" width="12.5546875" style="175" customWidth="1"/>
    <col min="13065" max="13065" width="12.109375" style="175" customWidth="1"/>
    <col min="13066" max="13066" width="12.6640625" style="175" customWidth="1"/>
    <col min="13067" max="13067" width="10.5546875" style="175" customWidth="1"/>
    <col min="13068" max="13312" width="8.88671875" style="175"/>
    <col min="13313" max="13313" width="0.5546875" style="175" customWidth="1"/>
    <col min="13314" max="13314" width="6" style="175" customWidth="1"/>
    <col min="13315" max="13315" width="18.109375" style="175" customWidth="1"/>
    <col min="13316" max="13316" width="16.6640625" style="175" customWidth="1"/>
    <col min="13317" max="13317" width="10.5546875" style="175" customWidth="1"/>
    <col min="13318" max="13318" width="6" style="175" customWidth="1"/>
    <col min="13319" max="13319" width="14.33203125" style="175" customWidth="1"/>
    <col min="13320" max="13320" width="12.5546875" style="175" customWidth="1"/>
    <col min="13321" max="13321" width="12.109375" style="175" customWidth="1"/>
    <col min="13322" max="13322" width="12.6640625" style="175" customWidth="1"/>
    <col min="13323" max="13323" width="10.5546875" style="175" customWidth="1"/>
    <col min="13324" max="13568" width="8.88671875" style="175"/>
    <col min="13569" max="13569" width="0.5546875" style="175" customWidth="1"/>
    <col min="13570" max="13570" width="6" style="175" customWidth="1"/>
    <col min="13571" max="13571" width="18.109375" style="175" customWidth="1"/>
    <col min="13572" max="13572" width="16.6640625" style="175" customWidth="1"/>
    <col min="13573" max="13573" width="10.5546875" style="175" customWidth="1"/>
    <col min="13574" max="13574" width="6" style="175" customWidth="1"/>
    <col min="13575" max="13575" width="14.33203125" style="175" customWidth="1"/>
    <col min="13576" max="13576" width="12.5546875" style="175" customWidth="1"/>
    <col min="13577" max="13577" width="12.109375" style="175" customWidth="1"/>
    <col min="13578" max="13578" width="12.6640625" style="175" customWidth="1"/>
    <col min="13579" max="13579" width="10.5546875" style="175" customWidth="1"/>
    <col min="13580" max="13824" width="8.88671875" style="175"/>
    <col min="13825" max="13825" width="0.5546875" style="175" customWidth="1"/>
    <col min="13826" max="13826" width="6" style="175" customWidth="1"/>
    <col min="13827" max="13827" width="18.109375" style="175" customWidth="1"/>
    <col min="13828" max="13828" width="16.6640625" style="175" customWidth="1"/>
    <col min="13829" max="13829" width="10.5546875" style="175" customWidth="1"/>
    <col min="13830" max="13830" width="6" style="175" customWidth="1"/>
    <col min="13831" max="13831" width="14.33203125" style="175" customWidth="1"/>
    <col min="13832" max="13832" width="12.5546875" style="175" customWidth="1"/>
    <col min="13833" max="13833" width="12.109375" style="175" customWidth="1"/>
    <col min="13834" max="13834" width="12.6640625" style="175" customWidth="1"/>
    <col min="13835" max="13835" width="10.5546875" style="175" customWidth="1"/>
    <col min="13836" max="14080" width="8.88671875" style="175"/>
    <col min="14081" max="14081" width="0.5546875" style="175" customWidth="1"/>
    <col min="14082" max="14082" width="6" style="175" customWidth="1"/>
    <col min="14083" max="14083" width="18.109375" style="175" customWidth="1"/>
    <col min="14084" max="14084" width="16.6640625" style="175" customWidth="1"/>
    <col min="14085" max="14085" width="10.5546875" style="175" customWidth="1"/>
    <col min="14086" max="14086" width="6" style="175" customWidth="1"/>
    <col min="14087" max="14087" width="14.33203125" style="175" customWidth="1"/>
    <col min="14088" max="14088" width="12.5546875" style="175" customWidth="1"/>
    <col min="14089" max="14089" width="12.109375" style="175" customWidth="1"/>
    <col min="14090" max="14090" width="12.6640625" style="175" customWidth="1"/>
    <col min="14091" max="14091" width="10.5546875" style="175" customWidth="1"/>
    <col min="14092" max="14336" width="8.88671875" style="175"/>
    <col min="14337" max="14337" width="0.5546875" style="175" customWidth="1"/>
    <col min="14338" max="14338" width="6" style="175" customWidth="1"/>
    <col min="14339" max="14339" width="18.109375" style="175" customWidth="1"/>
    <col min="14340" max="14340" width="16.6640625" style="175" customWidth="1"/>
    <col min="14341" max="14341" width="10.5546875" style="175" customWidth="1"/>
    <col min="14342" max="14342" width="6" style="175" customWidth="1"/>
    <col min="14343" max="14343" width="14.33203125" style="175" customWidth="1"/>
    <col min="14344" max="14344" width="12.5546875" style="175" customWidth="1"/>
    <col min="14345" max="14345" width="12.109375" style="175" customWidth="1"/>
    <col min="14346" max="14346" width="12.6640625" style="175" customWidth="1"/>
    <col min="14347" max="14347" width="10.5546875" style="175" customWidth="1"/>
    <col min="14348" max="14592" width="8.88671875" style="175"/>
    <col min="14593" max="14593" width="0.5546875" style="175" customWidth="1"/>
    <col min="14594" max="14594" width="6" style="175" customWidth="1"/>
    <col min="14595" max="14595" width="18.109375" style="175" customWidth="1"/>
    <col min="14596" max="14596" width="16.6640625" style="175" customWidth="1"/>
    <col min="14597" max="14597" width="10.5546875" style="175" customWidth="1"/>
    <col min="14598" max="14598" width="6" style="175" customWidth="1"/>
    <col min="14599" max="14599" width="14.33203125" style="175" customWidth="1"/>
    <col min="14600" max="14600" width="12.5546875" style="175" customWidth="1"/>
    <col min="14601" max="14601" width="12.109375" style="175" customWidth="1"/>
    <col min="14602" max="14602" width="12.6640625" style="175" customWidth="1"/>
    <col min="14603" max="14603" width="10.5546875" style="175" customWidth="1"/>
    <col min="14604" max="14848" width="8.88671875" style="175"/>
    <col min="14849" max="14849" width="0.5546875" style="175" customWidth="1"/>
    <col min="14850" max="14850" width="6" style="175" customWidth="1"/>
    <col min="14851" max="14851" width="18.109375" style="175" customWidth="1"/>
    <col min="14852" max="14852" width="16.6640625" style="175" customWidth="1"/>
    <col min="14853" max="14853" width="10.5546875" style="175" customWidth="1"/>
    <col min="14854" max="14854" width="6" style="175" customWidth="1"/>
    <col min="14855" max="14855" width="14.33203125" style="175" customWidth="1"/>
    <col min="14856" max="14856" width="12.5546875" style="175" customWidth="1"/>
    <col min="14857" max="14857" width="12.109375" style="175" customWidth="1"/>
    <col min="14858" max="14858" width="12.6640625" style="175" customWidth="1"/>
    <col min="14859" max="14859" width="10.5546875" style="175" customWidth="1"/>
    <col min="14860" max="15104" width="8.88671875" style="175"/>
    <col min="15105" max="15105" width="0.5546875" style="175" customWidth="1"/>
    <col min="15106" max="15106" width="6" style="175" customWidth="1"/>
    <col min="15107" max="15107" width="18.109375" style="175" customWidth="1"/>
    <col min="15108" max="15108" width="16.6640625" style="175" customWidth="1"/>
    <col min="15109" max="15109" width="10.5546875" style="175" customWidth="1"/>
    <col min="15110" max="15110" width="6" style="175" customWidth="1"/>
    <col min="15111" max="15111" width="14.33203125" style="175" customWidth="1"/>
    <col min="15112" max="15112" width="12.5546875" style="175" customWidth="1"/>
    <col min="15113" max="15113" width="12.109375" style="175" customWidth="1"/>
    <col min="15114" max="15114" width="12.6640625" style="175" customWidth="1"/>
    <col min="15115" max="15115" width="10.5546875" style="175" customWidth="1"/>
    <col min="15116" max="15360" width="8.88671875" style="175"/>
    <col min="15361" max="15361" width="0.5546875" style="175" customWidth="1"/>
    <col min="15362" max="15362" width="6" style="175" customWidth="1"/>
    <col min="15363" max="15363" width="18.109375" style="175" customWidth="1"/>
    <col min="15364" max="15364" width="16.6640625" style="175" customWidth="1"/>
    <col min="15365" max="15365" width="10.5546875" style="175" customWidth="1"/>
    <col min="15366" max="15366" width="6" style="175" customWidth="1"/>
    <col min="15367" max="15367" width="14.33203125" style="175" customWidth="1"/>
    <col min="15368" max="15368" width="12.5546875" style="175" customWidth="1"/>
    <col min="15369" max="15369" width="12.109375" style="175" customWidth="1"/>
    <col min="15370" max="15370" width="12.6640625" style="175" customWidth="1"/>
    <col min="15371" max="15371" width="10.5546875" style="175" customWidth="1"/>
    <col min="15372" max="15616" width="8.88671875" style="175"/>
    <col min="15617" max="15617" width="0.5546875" style="175" customWidth="1"/>
    <col min="15618" max="15618" width="6" style="175" customWidth="1"/>
    <col min="15619" max="15619" width="18.109375" style="175" customWidth="1"/>
    <col min="15620" max="15620" width="16.6640625" style="175" customWidth="1"/>
    <col min="15621" max="15621" width="10.5546875" style="175" customWidth="1"/>
    <col min="15622" max="15622" width="6" style="175" customWidth="1"/>
    <col min="15623" max="15623" width="14.33203125" style="175" customWidth="1"/>
    <col min="15624" max="15624" width="12.5546875" style="175" customWidth="1"/>
    <col min="15625" max="15625" width="12.109375" style="175" customWidth="1"/>
    <col min="15626" max="15626" width="12.6640625" style="175" customWidth="1"/>
    <col min="15627" max="15627" width="10.5546875" style="175" customWidth="1"/>
    <col min="15628" max="15872" width="8.88671875" style="175"/>
    <col min="15873" max="15873" width="0.5546875" style="175" customWidth="1"/>
    <col min="15874" max="15874" width="6" style="175" customWidth="1"/>
    <col min="15875" max="15875" width="18.109375" style="175" customWidth="1"/>
    <col min="15876" max="15876" width="16.6640625" style="175" customWidth="1"/>
    <col min="15877" max="15877" width="10.5546875" style="175" customWidth="1"/>
    <col min="15878" max="15878" width="6" style="175" customWidth="1"/>
    <col min="15879" max="15879" width="14.33203125" style="175" customWidth="1"/>
    <col min="15880" max="15880" width="12.5546875" style="175" customWidth="1"/>
    <col min="15881" max="15881" width="12.109375" style="175" customWidth="1"/>
    <col min="15882" max="15882" width="12.6640625" style="175" customWidth="1"/>
    <col min="15883" max="15883" width="10.5546875" style="175" customWidth="1"/>
    <col min="15884" max="16128" width="8.88671875" style="175"/>
    <col min="16129" max="16129" width="0.5546875" style="175" customWidth="1"/>
    <col min="16130" max="16130" width="6" style="175" customWidth="1"/>
    <col min="16131" max="16131" width="18.109375" style="175" customWidth="1"/>
    <col min="16132" max="16132" width="16.6640625" style="175" customWidth="1"/>
    <col min="16133" max="16133" width="10.5546875" style="175" customWidth="1"/>
    <col min="16134" max="16134" width="6" style="175" customWidth="1"/>
    <col min="16135" max="16135" width="14.33203125" style="175" customWidth="1"/>
    <col min="16136" max="16136" width="12.5546875" style="175" customWidth="1"/>
    <col min="16137" max="16137" width="12.109375" style="175" customWidth="1"/>
    <col min="16138" max="16138" width="12.6640625" style="175" customWidth="1"/>
    <col min="16139" max="16139" width="10.5546875" style="175" customWidth="1"/>
    <col min="16140" max="16384" width="8.88671875" style="175"/>
  </cols>
  <sheetData>
    <row r="1" spans="2:11" ht="24.95" customHeight="1">
      <c r="B1" s="298" t="s">
        <v>231</v>
      </c>
      <c r="C1" s="298"/>
      <c r="D1" s="298"/>
      <c r="E1" s="298"/>
      <c r="F1" s="298"/>
      <c r="G1" s="298"/>
      <c r="H1" s="298"/>
      <c r="I1" s="298"/>
      <c r="J1" s="298"/>
      <c r="K1" s="298"/>
    </row>
    <row r="2" spans="2:11" ht="9.9499999999999993" customHeight="1"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2:11" ht="30.75" customHeight="1">
      <c r="B3" s="203" t="s">
        <v>232</v>
      </c>
      <c r="C3" s="103" t="s">
        <v>27</v>
      </c>
      <c r="D3" s="103" t="s">
        <v>10</v>
      </c>
      <c r="E3" s="103" t="s">
        <v>0</v>
      </c>
      <c r="F3" s="103" t="s">
        <v>4</v>
      </c>
      <c r="G3" s="103" t="s">
        <v>7</v>
      </c>
      <c r="H3" s="103" t="s">
        <v>2</v>
      </c>
      <c r="I3" s="103" t="s">
        <v>1</v>
      </c>
      <c r="J3" s="103" t="s">
        <v>8</v>
      </c>
      <c r="K3" s="234" t="s">
        <v>9</v>
      </c>
    </row>
    <row r="4" spans="2:11" s="1" customFormat="1" ht="18" customHeight="1">
      <c r="B4" s="209">
        <v>1</v>
      </c>
      <c r="C4" s="229" t="s">
        <v>238</v>
      </c>
      <c r="D4" s="229" t="s">
        <v>5</v>
      </c>
      <c r="E4" s="230"/>
      <c r="F4" s="231" t="s">
        <v>5</v>
      </c>
      <c r="G4" s="232"/>
      <c r="H4" s="232"/>
      <c r="I4" s="232"/>
      <c r="J4" s="232"/>
      <c r="K4" s="233"/>
    </row>
    <row r="5" spans="2:11" s="1" customFormat="1" ht="18" customHeight="1">
      <c r="B5" s="216" t="s">
        <v>239</v>
      </c>
      <c r="C5" s="217" t="s">
        <v>240</v>
      </c>
      <c r="D5" s="217"/>
      <c r="E5" s="218"/>
      <c r="F5" s="219"/>
      <c r="G5" s="220"/>
      <c r="H5" s="220"/>
      <c r="I5" s="220"/>
      <c r="J5" s="220"/>
      <c r="K5" s="221"/>
    </row>
    <row r="6" spans="2:11" s="1" customFormat="1" ht="18" hidden="1" customHeight="1">
      <c r="B6" s="216" t="s">
        <v>241</v>
      </c>
      <c r="C6" s="217" t="s">
        <v>242</v>
      </c>
      <c r="D6" s="217"/>
      <c r="E6" s="218"/>
      <c r="F6" s="219"/>
      <c r="G6" s="220"/>
      <c r="H6" s="220"/>
      <c r="I6" s="220"/>
      <c r="J6" s="220"/>
      <c r="K6" s="221"/>
    </row>
    <row r="7" spans="2:11" s="1" customFormat="1" ht="18" hidden="1" customHeight="1">
      <c r="B7" s="216" t="s">
        <v>243</v>
      </c>
      <c r="C7" s="217" t="s">
        <v>244</v>
      </c>
      <c r="D7" s="217"/>
      <c r="E7" s="218"/>
      <c r="F7" s="219"/>
      <c r="G7" s="220"/>
      <c r="H7" s="220"/>
      <c r="I7" s="220"/>
      <c r="J7" s="220"/>
      <c r="K7" s="221"/>
    </row>
    <row r="8" spans="2:11" s="1" customFormat="1" ht="18" customHeight="1">
      <c r="B8" s="216" t="s">
        <v>241</v>
      </c>
      <c r="C8" s="217" t="s">
        <v>246</v>
      </c>
      <c r="D8" s="217"/>
      <c r="E8" s="218"/>
      <c r="F8" s="219"/>
      <c r="G8" s="220"/>
      <c r="H8" s="220"/>
      <c r="I8" s="220"/>
      <c r="J8" s="220"/>
      <c r="K8" s="221"/>
    </row>
    <row r="9" spans="2:11" s="1" customFormat="1" ht="18" customHeight="1">
      <c r="B9" s="211">
        <v>2</v>
      </c>
      <c r="C9" s="212" t="s">
        <v>237</v>
      </c>
      <c r="D9" s="212" t="s">
        <v>5</v>
      </c>
      <c r="E9" s="213"/>
      <c r="F9" s="214" t="s">
        <v>5</v>
      </c>
      <c r="G9" s="215"/>
      <c r="H9" s="215"/>
      <c r="I9" s="215"/>
      <c r="J9" s="215"/>
      <c r="K9" s="221"/>
    </row>
    <row r="10" spans="2:11" s="247" customFormat="1" ht="18" customHeight="1">
      <c r="B10" s="216" t="s">
        <v>239</v>
      </c>
      <c r="C10" s="217" t="str">
        <f>내역서!B73</f>
        <v>차선규제봉 재설치</v>
      </c>
      <c r="D10" s="217"/>
      <c r="E10" s="222"/>
      <c r="F10" s="219"/>
      <c r="G10" s="220"/>
      <c r="H10" s="218"/>
      <c r="I10" s="218"/>
      <c r="J10" s="218"/>
      <c r="K10" s="221"/>
    </row>
    <row r="11" spans="2:11" s="247" customFormat="1" ht="18" customHeight="1">
      <c r="B11" s="216" t="s">
        <v>241</v>
      </c>
      <c r="C11" s="217" t="str">
        <f>내역서!B74</f>
        <v>차선규제봉 철거</v>
      </c>
      <c r="D11" s="217"/>
      <c r="E11" s="222"/>
      <c r="F11" s="219"/>
      <c r="G11" s="220"/>
      <c r="H11" s="218"/>
      <c r="I11" s="218"/>
      <c r="J11" s="218"/>
      <c r="K11" s="221"/>
    </row>
    <row r="12" spans="2:11" s="1" customFormat="1" ht="18" customHeight="1">
      <c r="B12" s="216" t="s">
        <v>243</v>
      </c>
      <c r="C12" s="217" t="s">
        <v>247</v>
      </c>
      <c r="D12" s="217"/>
      <c r="E12" s="222"/>
      <c r="F12" s="219"/>
      <c r="G12" s="220"/>
      <c r="H12" s="218"/>
      <c r="I12" s="218"/>
      <c r="J12" s="218"/>
      <c r="K12" s="221"/>
    </row>
    <row r="13" spans="2:11" s="1" customFormat="1" ht="18" customHeight="1">
      <c r="B13" s="216" t="s">
        <v>245</v>
      </c>
      <c r="C13" s="217" t="s">
        <v>248</v>
      </c>
      <c r="D13" s="217"/>
      <c r="E13" s="222"/>
      <c r="F13" s="219"/>
      <c r="G13" s="220"/>
      <c r="H13" s="218"/>
      <c r="I13" s="218"/>
      <c r="J13" s="218"/>
      <c r="K13" s="221"/>
    </row>
    <row r="14" spans="2:11" s="1" customFormat="1" ht="18" customHeight="1">
      <c r="B14" s="216">
        <v>3</v>
      </c>
      <c r="C14" s="217" t="s">
        <v>249</v>
      </c>
      <c r="D14" s="217"/>
      <c r="E14" s="222"/>
      <c r="F14" s="219"/>
      <c r="G14" s="215"/>
      <c r="H14" s="218"/>
      <c r="I14" s="218"/>
      <c r="J14" s="218"/>
      <c r="K14" s="221"/>
    </row>
    <row r="15" spans="2:11" ht="18" hidden="1" customHeight="1">
      <c r="B15" s="216"/>
      <c r="C15" s="217"/>
      <c r="D15" s="217"/>
      <c r="E15" s="222"/>
      <c r="F15" s="219"/>
      <c r="G15" s="220"/>
      <c r="H15" s="218"/>
      <c r="I15" s="218"/>
      <c r="J15" s="218"/>
      <c r="K15" s="221"/>
    </row>
    <row r="16" spans="2:11" s="1" customFormat="1" ht="18" customHeight="1">
      <c r="B16" s="216"/>
      <c r="C16" s="217" t="s">
        <v>254</v>
      </c>
      <c r="D16" s="217"/>
      <c r="E16" s="222"/>
      <c r="F16" s="219"/>
      <c r="G16" s="215"/>
      <c r="H16" s="218"/>
      <c r="I16" s="218"/>
      <c r="J16" s="218"/>
      <c r="K16" s="221"/>
    </row>
    <row r="17" spans="2:11" ht="18" customHeight="1">
      <c r="B17" s="216"/>
      <c r="C17" s="217" t="s">
        <v>258</v>
      </c>
      <c r="D17" s="217"/>
      <c r="E17" s="244">
        <v>12.7</v>
      </c>
      <c r="F17" s="219" t="s">
        <v>271</v>
      </c>
      <c r="G17" s="220"/>
      <c r="H17" s="218"/>
      <c r="I17" s="218"/>
      <c r="J17" s="218"/>
      <c r="K17" s="221"/>
    </row>
    <row r="18" spans="2:11" ht="18" customHeight="1">
      <c r="B18" s="216"/>
      <c r="C18" s="217" t="s">
        <v>259</v>
      </c>
      <c r="D18" s="217"/>
      <c r="E18" s="244">
        <v>3.7</v>
      </c>
      <c r="F18" s="219" t="s">
        <v>273</v>
      </c>
      <c r="G18" s="220"/>
      <c r="H18" s="218"/>
      <c r="I18" s="218"/>
      <c r="J18" s="218"/>
      <c r="K18" s="221"/>
    </row>
    <row r="19" spans="2:11" ht="18" customHeight="1">
      <c r="B19" s="216"/>
      <c r="C19" s="217" t="s">
        <v>260</v>
      </c>
      <c r="D19" s="217"/>
      <c r="E19" s="244">
        <v>0.87</v>
      </c>
      <c r="F19" s="219" t="s">
        <v>273</v>
      </c>
      <c r="G19" s="220"/>
      <c r="H19" s="218"/>
      <c r="I19" s="218"/>
      <c r="J19" s="218"/>
      <c r="K19" s="221"/>
    </row>
    <row r="20" spans="2:11" ht="18" customHeight="1">
      <c r="B20" s="216"/>
      <c r="C20" s="217" t="s">
        <v>272</v>
      </c>
      <c r="D20" s="217"/>
      <c r="E20" s="244">
        <v>2.2999999999999998</v>
      </c>
      <c r="F20" s="219" t="s">
        <v>273</v>
      </c>
      <c r="G20" s="220">
        <v>1560126</v>
      </c>
      <c r="H20" s="218"/>
      <c r="I20" s="218"/>
      <c r="J20" s="218"/>
      <c r="K20" s="221"/>
    </row>
    <row r="21" spans="2:11" ht="18" customHeight="1">
      <c r="B21" s="216"/>
      <c r="C21" s="217" t="s">
        <v>261</v>
      </c>
      <c r="D21" s="217"/>
      <c r="E21" s="244">
        <v>0.68</v>
      </c>
      <c r="F21" s="219" t="s">
        <v>273</v>
      </c>
      <c r="G21" s="220"/>
      <c r="H21" s="218"/>
      <c r="I21" s="218"/>
      <c r="J21" s="218"/>
      <c r="K21" s="221"/>
    </row>
    <row r="22" spans="2:11" ht="18" customHeight="1">
      <c r="B22" s="216"/>
      <c r="C22" s="217" t="s">
        <v>262</v>
      </c>
      <c r="D22" s="217"/>
      <c r="E22" s="244">
        <v>1.85</v>
      </c>
      <c r="F22" s="219" t="s">
        <v>273</v>
      </c>
      <c r="G22" s="220">
        <v>2283657</v>
      </c>
      <c r="H22" s="218"/>
      <c r="I22" s="218"/>
      <c r="J22" s="218"/>
      <c r="K22" s="221"/>
    </row>
    <row r="23" spans="2:11" ht="18" customHeight="1">
      <c r="B23" s="216"/>
      <c r="C23" s="217" t="s">
        <v>263</v>
      </c>
      <c r="D23" s="217"/>
      <c r="E23" s="245">
        <v>0.8</v>
      </c>
      <c r="F23" s="219" t="s">
        <v>273</v>
      </c>
      <c r="G23" s="220"/>
      <c r="H23" s="218"/>
      <c r="I23" s="218"/>
      <c r="J23" s="218"/>
      <c r="K23" s="221"/>
    </row>
    <row r="24" spans="2:11" ht="18" customHeight="1">
      <c r="B24" s="216"/>
      <c r="C24" s="217" t="s">
        <v>265</v>
      </c>
      <c r="D24" s="217"/>
      <c r="E24" s="245">
        <v>8.8000000000000007</v>
      </c>
      <c r="F24" s="219" t="s">
        <v>273</v>
      </c>
      <c r="G24" s="220"/>
      <c r="H24" s="218"/>
      <c r="I24" s="218"/>
      <c r="J24" s="218"/>
      <c r="K24" s="221"/>
    </row>
    <row r="25" spans="2:11" ht="18" customHeight="1">
      <c r="B25" s="216"/>
      <c r="C25" s="217" t="s">
        <v>264</v>
      </c>
      <c r="D25" s="217"/>
      <c r="E25" s="243"/>
      <c r="F25" s="219"/>
      <c r="G25" s="220"/>
      <c r="H25" s="218"/>
      <c r="I25" s="218"/>
      <c r="J25" s="218"/>
      <c r="K25" s="221"/>
    </row>
    <row r="26" spans="2:11" ht="18" customHeight="1">
      <c r="B26" s="216"/>
      <c r="C26" s="217" t="s">
        <v>266</v>
      </c>
      <c r="D26" s="217"/>
      <c r="E26" s="243">
        <v>6</v>
      </c>
      <c r="F26" s="219" t="s">
        <v>273</v>
      </c>
      <c r="G26" s="220"/>
      <c r="H26" s="218"/>
      <c r="I26" s="218"/>
      <c r="J26" s="218"/>
      <c r="K26" s="221"/>
    </row>
    <row r="27" spans="2:11" ht="18" customHeight="1">
      <c r="B27" s="216"/>
      <c r="C27" s="217" t="s">
        <v>267</v>
      </c>
      <c r="D27" s="217"/>
      <c r="E27" s="243">
        <v>15</v>
      </c>
      <c r="F27" s="219" t="s">
        <v>273</v>
      </c>
      <c r="G27" s="255"/>
      <c r="H27" s="218"/>
      <c r="I27" s="218"/>
      <c r="J27" s="218"/>
      <c r="K27" s="221"/>
    </row>
    <row r="28" spans="2:11" ht="18" customHeight="1">
      <c r="B28" s="216"/>
      <c r="C28" s="217" t="s">
        <v>268</v>
      </c>
      <c r="D28" s="217"/>
      <c r="E28" s="243"/>
      <c r="F28" s="219"/>
      <c r="G28" s="220"/>
      <c r="H28" s="218"/>
      <c r="I28" s="218"/>
      <c r="J28" s="218"/>
      <c r="K28" s="221"/>
    </row>
    <row r="29" spans="2:11" ht="18" customHeight="1">
      <c r="B29" s="216"/>
      <c r="C29" s="217" t="s">
        <v>269</v>
      </c>
      <c r="D29" s="217"/>
      <c r="E29" s="243">
        <v>10</v>
      </c>
      <c r="F29" s="219" t="s">
        <v>273</v>
      </c>
      <c r="G29" s="220"/>
      <c r="H29" s="218"/>
      <c r="I29" s="218"/>
      <c r="J29" s="218"/>
      <c r="K29" s="221"/>
    </row>
    <row r="30" spans="2:11" ht="18" customHeight="1">
      <c r="B30" s="216"/>
      <c r="C30" s="217" t="s">
        <v>233</v>
      </c>
      <c r="D30" s="217"/>
      <c r="E30" s="218"/>
      <c r="F30" s="219"/>
      <c r="G30" s="220"/>
      <c r="H30" s="218"/>
      <c r="I30" s="218"/>
      <c r="J30" s="218"/>
      <c r="K30" s="221"/>
    </row>
    <row r="31" spans="2:11" ht="18" customHeight="1">
      <c r="B31" s="216"/>
      <c r="C31" s="217" t="s">
        <v>270</v>
      </c>
      <c r="D31" s="217"/>
      <c r="E31" s="218"/>
      <c r="F31" s="219"/>
      <c r="G31" s="220"/>
      <c r="H31" s="218"/>
      <c r="I31" s="218"/>
      <c r="J31" s="218"/>
      <c r="K31" s="221"/>
    </row>
    <row r="32" spans="2:11" ht="18" hidden="1" customHeight="1">
      <c r="B32" s="223"/>
      <c r="C32" s="224"/>
      <c r="D32" s="224"/>
      <c r="E32" s="225"/>
      <c r="F32" s="226"/>
      <c r="G32" s="227"/>
      <c r="H32" s="225"/>
      <c r="I32" s="225"/>
      <c r="J32" s="225"/>
      <c r="K32" s="228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O96"/>
  <sheetViews>
    <sheetView tabSelected="1" view="pageBreakPreview" zoomScale="85" zoomScaleSheetLayoutView="85" workbookViewId="0">
      <pane ySplit="2" topLeftCell="A3" activePane="bottomLeft" state="frozen"/>
      <selection activeCell="E125" sqref="E125"/>
      <selection pane="bottomLeft" activeCell="D96" sqref="D96"/>
    </sheetView>
  </sheetViews>
  <sheetFormatPr defaultRowHeight="20.100000000000001" customHeight="1"/>
  <cols>
    <col min="1" max="1" width="5.77734375" style="3" bestFit="1" customWidth="1"/>
    <col min="2" max="2" width="23.21875" customWidth="1"/>
    <col min="3" max="3" width="27.33203125" style="144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3">
        <v>1</v>
      </c>
      <c r="B1" s="308" t="s">
        <v>32</v>
      </c>
      <c r="C1" s="310" t="s">
        <v>33</v>
      </c>
      <c r="D1" s="312" t="s">
        <v>34</v>
      </c>
      <c r="E1" s="314" t="s">
        <v>35</v>
      </c>
      <c r="F1" s="314" t="s">
        <v>139</v>
      </c>
      <c r="G1" s="314"/>
      <c r="H1" s="314" t="s">
        <v>37</v>
      </c>
      <c r="I1" s="314"/>
      <c r="J1" s="314" t="s">
        <v>36</v>
      </c>
      <c r="K1" s="314"/>
      <c r="L1" s="314" t="s">
        <v>38</v>
      </c>
      <c r="M1" s="314"/>
      <c r="N1" s="314" t="s">
        <v>157</v>
      </c>
      <c r="O1" s="316" t="s">
        <v>29</v>
      </c>
    </row>
    <row r="2" spans="1:15" ht="20.100000000000001" customHeight="1">
      <c r="A2" s="3">
        <v>1</v>
      </c>
      <c r="B2" s="309"/>
      <c r="C2" s="311"/>
      <c r="D2" s="313"/>
      <c r="E2" s="315"/>
      <c r="F2" s="161" t="s">
        <v>39</v>
      </c>
      <c r="G2" s="161" t="s">
        <v>28</v>
      </c>
      <c r="H2" s="161" t="s">
        <v>40</v>
      </c>
      <c r="I2" s="161" t="s">
        <v>41</v>
      </c>
      <c r="J2" s="161" t="s">
        <v>40</v>
      </c>
      <c r="K2" s="161" t="s">
        <v>41</v>
      </c>
      <c r="L2" s="161" t="s">
        <v>40</v>
      </c>
      <c r="M2" s="161" t="s">
        <v>41</v>
      </c>
      <c r="N2" s="315"/>
      <c r="O2" s="317"/>
    </row>
    <row r="3" spans="1:15" ht="20.100000000000001" customHeight="1">
      <c r="A3" s="4">
        <v>1</v>
      </c>
      <c r="B3" s="187" t="s">
        <v>138</v>
      </c>
      <c r="C3" s="188"/>
      <c r="D3" s="189"/>
      <c r="E3" s="190"/>
      <c r="F3" s="191"/>
      <c r="G3" s="150"/>
      <c r="H3" s="193"/>
      <c r="I3" s="192"/>
      <c r="J3" s="193"/>
      <c r="K3" s="192"/>
      <c r="L3" s="193"/>
      <c r="M3" s="192"/>
      <c r="N3" s="194"/>
      <c r="O3" s="195"/>
    </row>
    <row r="4" spans="1:15" ht="20.100000000000001" customHeight="1">
      <c r="A4" s="143">
        <v>1</v>
      </c>
      <c r="B4" s="145" t="s">
        <v>140</v>
      </c>
      <c r="C4" s="146" t="s">
        <v>144</v>
      </c>
      <c r="D4" s="147"/>
      <c r="E4" s="148"/>
      <c r="F4" s="149"/>
      <c r="G4" s="150"/>
      <c r="H4" s="151"/>
      <c r="I4" s="150"/>
      <c r="J4" s="151"/>
      <c r="K4" s="150"/>
      <c r="L4" s="151"/>
      <c r="M4" s="150"/>
      <c r="N4" s="152"/>
      <c r="O4" s="153"/>
    </row>
    <row r="5" spans="1:15" ht="20.100000000000001" hidden="1" customHeight="1">
      <c r="A5" s="4">
        <v>2</v>
      </c>
      <c r="B5" s="180" t="s">
        <v>141</v>
      </c>
      <c r="C5" s="181" t="s">
        <v>142</v>
      </c>
      <c r="D5" s="182"/>
      <c r="E5" s="183" t="s">
        <v>66</v>
      </c>
      <c r="F5" s="184" t="e">
        <f t="shared" ref="F5:F10" si="0">INT(SUM(J5,H5,L5))</f>
        <v>#REF!</v>
      </c>
      <c r="G5" s="184" t="e">
        <f t="shared" ref="G5:G10" si="1">SUM(K5,I5,M5)</f>
        <v>#REF!</v>
      </c>
      <c r="H5" s="184" t="e">
        <f>#REF!</f>
        <v>#REF!</v>
      </c>
      <c r="I5" s="184" t="e">
        <f t="shared" ref="I5:I10" si="2">INT(D5*H5)</f>
        <v>#REF!</v>
      </c>
      <c r="J5" s="184" t="e">
        <f>#REF!</f>
        <v>#REF!</v>
      </c>
      <c r="K5" s="184" t="e">
        <f t="shared" ref="K5:K10" si="3">INT(D5*J5)</f>
        <v>#REF!</v>
      </c>
      <c r="L5" s="184" t="e">
        <f>#REF!</f>
        <v>#REF!</v>
      </c>
      <c r="M5" s="184" t="e">
        <f t="shared" ref="M5:M10" si="4">INT(D5*L5)</f>
        <v>#REF!</v>
      </c>
      <c r="N5" s="185" t="s">
        <v>146</v>
      </c>
      <c r="O5" s="186" t="s">
        <v>167</v>
      </c>
    </row>
    <row r="6" spans="1:15" ht="20.100000000000001" hidden="1" customHeight="1">
      <c r="A6" s="4">
        <v>2</v>
      </c>
      <c r="B6" s="154" t="s">
        <v>141</v>
      </c>
      <c r="C6" s="162" t="s">
        <v>142</v>
      </c>
      <c r="D6" s="155"/>
      <c r="E6" s="156" t="s">
        <v>66</v>
      </c>
      <c r="F6" s="157" t="e">
        <f t="shared" si="0"/>
        <v>#REF!</v>
      </c>
      <c r="G6" s="157" t="e">
        <f t="shared" si="1"/>
        <v>#REF!</v>
      </c>
      <c r="H6" s="157" t="e">
        <f>#REF!</f>
        <v>#REF!</v>
      </c>
      <c r="I6" s="157" t="e">
        <f t="shared" si="2"/>
        <v>#REF!</v>
      </c>
      <c r="J6" s="157" t="e">
        <f>#REF!</f>
        <v>#REF!</v>
      </c>
      <c r="K6" s="157" t="e">
        <f t="shared" si="3"/>
        <v>#REF!</v>
      </c>
      <c r="L6" s="157" t="e">
        <f>#REF!</f>
        <v>#REF!</v>
      </c>
      <c r="M6" s="157" t="e">
        <f t="shared" si="4"/>
        <v>#REF!</v>
      </c>
      <c r="N6" s="158" t="s">
        <v>147</v>
      </c>
      <c r="O6" s="159" t="s">
        <v>167</v>
      </c>
    </row>
    <row r="7" spans="1:15" ht="20.100000000000001" customHeight="1">
      <c r="A7" s="4">
        <v>1</v>
      </c>
      <c r="B7" s="154" t="s">
        <v>141</v>
      </c>
      <c r="C7" s="162" t="s">
        <v>155</v>
      </c>
      <c r="D7" s="155">
        <v>10669</v>
      </c>
      <c r="E7" s="156" t="s">
        <v>30</v>
      </c>
      <c r="F7" s="157"/>
      <c r="G7" s="157"/>
      <c r="H7" s="157"/>
      <c r="I7" s="157"/>
      <c r="J7" s="157"/>
      <c r="K7" s="157"/>
      <c r="L7" s="157"/>
      <c r="M7" s="157"/>
      <c r="N7" s="158"/>
      <c r="O7" s="159"/>
    </row>
    <row r="8" spans="1:15" ht="20.100000000000001" customHeight="1">
      <c r="A8" s="4">
        <v>1</v>
      </c>
      <c r="B8" s="154" t="s">
        <v>141</v>
      </c>
      <c r="C8" s="162" t="s">
        <v>155</v>
      </c>
      <c r="D8" s="155">
        <v>20399</v>
      </c>
      <c r="E8" s="156" t="s">
        <v>66</v>
      </c>
      <c r="F8" s="157"/>
      <c r="G8" s="157"/>
      <c r="H8" s="157"/>
      <c r="I8" s="157"/>
      <c r="J8" s="157"/>
      <c r="K8" s="157"/>
      <c r="L8" s="157"/>
      <c r="M8" s="157"/>
      <c r="N8" s="158"/>
      <c r="O8" s="159"/>
    </row>
    <row r="9" spans="1:15" ht="20.100000000000001" hidden="1" customHeight="1">
      <c r="A9" s="4">
        <v>2</v>
      </c>
      <c r="B9" s="180" t="s">
        <v>141</v>
      </c>
      <c r="C9" s="181" t="s">
        <v>156</v>
      </c>
      <c r="D9" s="182"/>
      <c r="E9" s="183" t="s">
        <v>66</v>
      </c>
      <c r="F9" s="184" t="e">
        <f t="shared" si="0"/>
        <v>#REF!</v>
      </c>
      <c r="G9" s="184" t="e">
        <f t="shared" si="1"/>
        <v>#REF!</v>
      </c>
      <c r="H9" s="184" t="e">
        <f>#REF!</f>
        <v>#REF!</v>
      </c>
      <c r="I9" s="184" t="e">
        <f t="shared" si="2"/>
        <v>#REF!</v>
      </c>
      <c r="J9" s="184" t="e">
        <f>#REF!</f>
        <v>#REF!</v>
      </c>
      <c r="K9" s="184" t="e">
        <f t="shared" si="3"/>
        <v>#REF!</v>
      </c>
      <c r="L9" s="184" t="e">
        <f>#REF!</f>
        <v>#REF!</v>
      </c>
      <c r="M9" s="184" t="e">
        <f t="shared" si="4"/>
        <v>#REF!</v>
      </c>
      <c r="N9" s="185" t="s">
        <v>146</v>
      </c>
      <c r="O9" s="186" t="s">
        <v>169</v>
      </c>
    </row>
    <row r="10" spans="1:15" ht="20.100000000000001" hidden="1" customHeight="1">
      <c r="A10" s="4">
        <v>2</v>
      </c>
      <c r="B10" s="154" t="s">
        <v>141</v>
      </c>
      <c r="C10" s="162" t="s">
        <v>156</v>
      </c>
      <c r="D10" s="155"/>
      <c r="E10" s="156" t="s">
        <v>66</v>
      </c>
      <c r="F10" s="157" t="e">
        <f t="shared" si="0"/>
        <v>#REF!</v>
      </c>
      <c r="G10" s="157" t="e">
        <f t="shared" si="1"/>
        <v>#REF!</v>
      </c>
      <c r="H10" s="157" t="e">
        <f>#REF!</f>
        <v>#REF!</v>
      </c>
      <c r="I10" s="157" t="e">
        <f t="shared" si="2"/>
        <v>#REF!</v>
      </c>
      <c r="J10" s="157" t="e">
        <f>#REF!</f>
        <v>#REF!</v>
      </c>
      <c r="K10" s="157" t="e">
        <f t="shared" si="3"/>
        <v>#REF!</v>
      </c>
      <c r="L10" s="157" t="e">
        <f>#REF!</f>
        <v>#REF!</v>
      </c>
      <c r="M10" s="157" t="e">
        <f t="shared" si="4"/>
        <v>#REF!</v>
      </c>
      <c r="N10" s="158" t="s">
        <v>147</v>
      </c>
      <c r="O10" s="159" t="s">
        <v>169</v>
      </c>
    </row>
    <row r="11" spans="1:15" ht="20.100000000000001" hidden="1" customHeight="1">
      <c r="A11" s="143">
        <v>2</v>
      </c>
      <c r="B11" s="154" t="s">
        <v>143</v>
      </c>
      <c r="C11" s="162" t="s">
        <v>142</v>
      </c>
      <c r="D11" s="155"/>
      <c r="E11" s="156" t="s">
        <v>30</v>
      </c>
      <c r="F11" s="157" t="e">
        <f t="shared" ref="F11:F18" si="5">INT(SUM(J11,H11,L11))</f>
        <v>#REF!</v>
      </c>
      <c r="G11" s="157" t="e">
        <f t="shared" ref="G11:G18" si="6">SUM(K11,I11,M11)</f>
        <v>#REF!</v>
      </c>
      <c r="H11" s="157" t="e">
        <f>#REF!</f>
        <v>#REF!</v>
      </c>
      <c r="I11" s="157" t="e">
        <f t="shared" ref="I11:I18" si="7">INT(D11*H11)</f>
        <v>#REF!</v>
      </c>
      <c r="J11" s="157" t="e">
        <f>#REF!</f>
        <v>#REF!</v>
      </c>
      <c r="K11" s="157" t="e">
        <f t="shared" ref="K11:K18" si="8">INT(D11*J11)</f>
        <v>#REF!</v>
      </c>
      <c r="L11" s="157" t="e">
        <f>#REF!</f>
        <v>#REF!</v>
      </c>
      <c r="M11" s="157" t="e">
        <f t="shared" ref="M11:M18" si="9">INT(D11*L11)</f>
        <v>#REF!</v>
      </c>
      <c r="N11" s="158" t="s">
        <v>146</v>
      </c>
      <c r="O11" s="159" t="s">
        <v>170</v>
      </c>
    </row>
    <row r="12" spans="1:15" ht="20.100000000000001" hidden="1" customHeight="1">
      <c r="A12" s="143">
        <v>2</v>
      </c>
      <c r="B12" s="154" t="s">
        <v>143</v>
      </c>
      <c r="C12" s="162" t="s">
        <v>142</v>
      </c>
      <c r="D12" s="155"/>
      <c r="E12" s="156" t="s">
        <v>30</v>
      </c>
      <c r="F12" s="157" t="e">
        <f t="shared" si="5"/>
        <v>#REF!</v>
      </c>
      <c r="G12" s="157" t="e">
        <f t="shared" si="6"/>
        <v>#REF!</v>
      </c>
      <c r="H12" s="157" t="e">
        <f>#REF!</f>
        <v>#REF!</v>
      </c>
      <c r="I12" s="157" t="e">
        <f t="shared" si="7"/>
        <v>#REF!</v>
      </c>
      <c r="J12" s="157" t="e">
        <f>#REF!</f>
        <v>#REF!</v>
      </c>
      <c r="K12" s="157" t="e">
        <f t="shared" si="8"/>
        <v>#REF!</v>
      </c>
      <c r="L12" s="157" t="e">
        <f>#REF!</f>
        <v>#REF!</v>
      </c>
      <c r="M12" s="157" t="e">
        <f t="shared" si="9"/>
        <v>#REF!</v>
      </c>
      <c r="N12" s="158" t="s">
        <v>147</v>
      </c>
      <c r="O12" s="159" t="s">
        <v>170</v>
      </c>
    </row>
    <row r="13" spans="1:15" ht="20.100000000000001" hidden="1" customHeight="1">
      <c r="A13" s="143">
        <v>2</v>
      </c>
      <c r="B13" s="154" t="s">
        <v>143</v>
      </c>
      <c r="C13" s="162" t="s">
        <v>155</v>
      </c>
      <c r="D13" s="155"/>
      <c r="E13" s="156" t="s">
        <v>30</v>
      </c>
      <c r="F13" s="157" t="e">
        <f t="shared" si="5"/>
        <v>#REF!</v>
      </c>
      <c r="G13" s="157" t="e">
        <f t="shared" si="6"/>
        <v>#REF!</v>
      </c>
      <c r="H13" s="157" t="e">
        <f>#REF!</f>
        <v>#REF!</v>
      </c>
      <c r="I13" s="157" t="e">
        <f t="shared" si="7"/>
        <v>#REF!</v>
      </c>
      <c r="J13" s="157" t="e">
        <f>#REF!</f>
        <v>#REF!</v>
      </c>
      <c r="K13" s="157" t="e">
        <f t="shared" si="8"/>
        <v>#REF!</v>
      </c>
      <c r="L13" s="157" t="e">
        <f>#REF!</f>
        <v>#REF!</v>
      </c>
      <c r="M13" s="157" t="e">
        <f t="shared" si="9"/>
        <v>#REF!</v>
      </c>
      <c r="N13" s="158" t="s">
        <v>146</v>
      </c>
      <c r="O13" s="159" t="s">
        <v>171</v>
      </c>
    </row>
    <row r="14" spans="1:15" ht="20.100000000000001" hidden="1" customHeight="1">
      <c r="A14" s="143">
        <v>2</v>
      </c>
      <c r="B14" s="154" t="s">
        <v>143</v>
      </c>
      <c r="C14" s="162" t="s">
        <v>155</v>
      </c>
      <c r="D14" s="155"/>
      <c r="E14" s="156" t="s">
        <v>30</v>
      </c>
      <c r="F14" s="157" t="e">
        <f t="shared" si="5"/>
        <v>#REF!</v>
      </c>
      <c r="G14" s="157" t="e">
        <f t="shared" si="6"/>
        <v>#REF!</v>
      </c>
      <c r="H14" s="157" t="e">
        <f>#REF!</f>
        <v>#REF!</v>
      </c>
      <c r="I14" s="157" t="e">
        <f t="shared" si="7"/>
        <v>#REF!</v>
      </c>
      <c r="J14" s="157" t="e">
        <f>#REF!</f>
        <v>#REF!</v>
      </c>
      <c r="K14" s="157" t="e">
        <f t="shared" si="8"/>
        <v>#REF!</v>
      </c>
      <c r="L14" s="157" t="e">
        <f>#REF!</f>
        <v>#REF!</v>
      </c>
      <c r="M14" s="157" t="e">
        <f t="shared" si="9"/>
        <v>#REF!</v>
      </c>
      <c r="N14" s="158" t="s">
        <v>147</v>
      </c>
      <c r="O14" s="159" t="s">
        <v>171</v>
      </c>
    </row>
    <row r="15" spans="1:15" ht="20.100000000000001" hidden="1" customHeight="1">
      <c r="A15" s="143">
        <v>2</v>
      </c>
      <c r="B15" s="154" t="s">
        <v>143</v>
      </c>
      <c r="C15" s="162" t="s">
        <v>156</v>
      </c>
      <c r="D15" s="155"/>
      <c r="E15" s="156" t="s">
        <v>30</v>
      </c>
      <c r="F15" s="157" t="e">
        <f t="shared" si="5"/>
        <v>#REF!</v>
      </c>
      <c r="G15" s="157" t="e">
        <f t="shared" si="6"/>
        <v>#REF!</v>
      </c>
      <c r="H15" s="157" t="e">
        <f>#REF!</f>
        <v>#REF!</v>
      </c>
      <c r="I15" s="157" t="e">
        <f t="shared" si="7"/>
        <v>#REF!</v>
      </c>
      <c r="J15" s="157" t="e">
        <f>#REF!</f>
        <v>#REF!</v>
      </c>
      <c r="K15" s="157" t="e">
        <f t="shared" si="8"/>
        <v>#REF!</v>
      </c>
      <c r="L15" s="157" t="e">
        <f>#REF!</f>
        <v>#REF!</v>
      </c>
      <c r="M15" s="157" t="e">
        <f t="shared" si="9"/>
        <v>#REF!</v>
      </c>
      <c r="N15" s="158" t="s">
        <v>146</v>
      </c>
      <c r="O15" s="159" t="s">
        <v>172</v>
      </c>
    </row>
    <row r="16" spans="1:15" ht="20.100000000000001" hidden="1" customHeight="1">
      <c r="A16" s="143">
        <v>2</v>
      </c>
      <c r="B16" s="154" t="s">
        <v>143</v>
      </c>
      <c r="C16" s="162" t="s">
        <v>156</v>
      </c>
      <c r="D16" s="155"/>
      <c r="E16" s="156" t="s">
        <v>30</v>
      </c>
      <c r="F16" s="157" t="e">
        <f t="shared" si="5"/>
        <v>#REF!</v>
      </c>
      <c r="G16" s="157" t="e">
        <f t="shared" si="6"/>
        <v>#REF!</v>
      </c>
      <c r="H16" s="157" t="e">
        <f>#REF!</f>
        <v>#REF!</v>
      </c>
      <c r="I16" s="157" t="e">
        <f t="shared" si="7"/>
        <v>#REF!</v>
      </c>
      <c r="J16" s="157" t="e">
        <f>#REF!</f>
        <v>#REF!</v>
      </c>
      <c r="K16" s="157" t="e">
        <f t="shared" si="8"/>
        <v>#REF!</v>
      </c>
      <c r="L16" s="157" t="e">
        <f>#REF!</f>
        <v>#REF!</v>
      </c>
      <c r="M16" s="157" t="e">
        <f t="shared" si="9"/>
        <v>#REF!</v>
      </c>
      <c r="N16" s="158" t="s">
        <v>147</v>
      </c>
      <c r="O16" s="159" t="s">
        <v>172</v>
      </c>
    </row>
    <row r="17" spans="1:15" ht="20.100000000000001" hidden="1" customHeight="1">
      <c r="A17" s="143">
        <v>2</v>
      </c>
      <c r="B17" s="145" t="s">
        <v>145</v>
      </c>
      <c r="C17" s="146" t="s">
        <v>229</v>
      </c>
      <c r="D17" s="147"/>
      <c r="E17" s="148"/>
      <c r="F17" s="149"/>
      <c r="G17" s="150" t="e">
        <f>SUM(K17,I17,M17)</f>
        <v>#REF!</v>
      </c>
      <c r="H17" s="151"/>
      <c r="I17" s="150" t="e">
        <f>SUM(I18:I33)</f>
        <v>#REF!</v>
      </c>
      <c r="J17" s="151"/>
      <c r="K17" s="150" t="e">
        <f>SUM(K18:K33)</f>
        <v>#REF!</v>
      </c>
      <c r="L17" s="151"/>
      <c r="M17" s="150" t="e">
        <f>SUM(M18:M33)</f>
        <v>#REF!</v>
      </c>
      <c r="N17" s="152"/>
      <c r="O17" s="153"/>
    </row>
    <row r="18" spans="1:15" ht="20.100000000000001" hidden="1" customHeight="1">
      <c r="A18" s="143">
        <v>2</v>
      </c>
      <c r="B18" s="180" t="s">
        <v>154</v>
      </c>
      <c r="C18" s="181" t="s">
        <v>158</v>
      </c>
      <c r="D18" s="182"/>
      <c r="E18" s="183" t="s">
        <v>30</v>
      </c>
      <c r="F18" s="184" t="e">
        <f t="shared" si="5"/>
        <v>#REF!</v>
      </c>
      <c r="G18" s="184" t="e">
        <f t="shared" si="6"/>
        <v>#REF!</v>
      </c>
      <c r="H18" s="184" t="e">
        <f>#REF!</f>
        <v>#REF!</v>
      </c>
      <c r="I18" s="184" t="e">
        <f t="shared" si="7"/>
        <v>#REF!</v>
      </c>
      <c r="J18" s="184" t="e">
        <f>#REF!</f>
        <v>#REF!</v>
      </c>
      <c r="K18" s="184" t="e">
        <f t="shared" si="8"/>
        <v>#REF!</v>
      </c>
      <c r="L18" s="184" t="e">
        <f>#REF!</f>
        <v>#REF!</v>
      </c>
      <c r="M18" s="184" t="e">
        <f t="shared" si="9"/>
        <v>#REF!</v>
      </c>
      <c r="N18" s="185" t="s">
        <v>146</v>
      </c>
      <c r="O18" s="186" t="s">
        <v>173</v>
      </c>
    </row>
    <row r="19" spans="1:15" ht="20.100000000000001" hidden="1" customHeight="1">
      <c r="A19" s="143">
        <v>2</v>
      </c>
      <c r="B19" s="154" t="s">
        <v>154</v>
      </c>
      <c r="C19" s="162" t="s">
        <v>158</v>
      </c>
      <c r="D19" s="155"/>
      <c r="E19" s="156" t="s">
        <v>30</v>
      </c>
      <c r="F19" s="157" t="e">
        <f t="shared" ref="F19:F28" si="10">INT(SUM(J19,H19,L19))</f>
        <v>#REF!</v>
      </c>
      <c r="G19" s="157" t="e">
        <f t="shared" ref="G19:G28" si="11">SUM(K19,I19,M19)</f>
        <v>#REF!</v>
      </c>
      <c r="H19" s="157" t="e">
        <f>#REF!</f>
        <v>#REF!</v>
      </c>
      <c r="I19" s="157" t="e">
        <f t="shared" ref="I19:I28" si="12">INT(D19*H19)</f>
        <v>#REF!</v>
      </c>
      <c r="J19" s="157" t="e">
        <f>#REF!</f>
        <v>#REF!</v>
      </c>
      <c r="K19" s="157" t="e">
        <f t="shared" ref="K19:K28" si="13">INT(D19*J19)</f>
        <v>#REF!</v>
      </c>
      <c r="L19" s="157" t="e">
        <f>#REF!</f>
        <v>#REF!</v>
      </c>
      <c r="M19" s="157" t="e">
        <f t="shared" ref="M19:M28" si="14">INT(D19*L19)</f>
        <v>#REF!</v>
      </c>
      <c r="N19" s="158" t="s">
        <v>147</v>
      </c>
      <c r="O19" s="159" t="s">
        <v>173</v>
      </c>
    </row>
    <row r="20" spans="1:15" ht="20.100000000000001" hidden="1" customHeight="1">
      <c r="A20" s="143">
        <v>2</v>
      </c>
      <c r="B20" s="154" t="s">
        <v>154</v>
      </c>
      <c r="C20" s="162" t="s">
        <v>159</v>
      </c>
      <c r="D20" s="155"/>
      <c r="E20" s="156" t="s">
        <v>30</v>
      </c>
      <c r="F20" s="157" t="e">
        <f t="shared" si="10"/>
        <v>#REF!</v>
      </c>
      <c r="G20" s="157" t="e">
        <f t="shared" si="11"/>
        <v>#REF!</v>
      </c>
      <c r="H20" s="157" t="e">
        <f>#REF!</f>
        <v>#REF!</v>
      </c>
      <c r="I20" s="157" t="e">
        <f t="shared" si="12"/>
        <v>#REF!</v>
      </c>
      <c r="J20" s="157" t="e">
        <f>#REF!</f>
        <v>#REF!</v>
      </c>
      <c r="K20" s="157" t="e">
        <f t="shared" si="13"/>
        <v>#REF!</v>
      </c>
      <c r="L20" s="157" t="e">
        <f>#REF!</f>
        <v>#REF!</v>
      </c>
      <c r="M20" s="157" t="e">
        <f t="shared" si="14"/>
        <v>#REF!</v>
      </c>
      <c r="N20" s="158" t="s">
        <v>146</v>
      </c>
      <c r="O20" s="159" t="s">
        <v>174</v>
      </c>
    </row>
    <row r="21" spans="1:15" ht="20.100000000000001" hidden="1" customHeight="1">
      <c r="A21" s="143">
        <v>2</v>
      </c>
      <c r="B21" s="154" t="s">
        <v>154</v>
      </c>
      <c r="C21" s="162" t="s">
        <v>159</v>
      </c>
      <c r="D21" s="155"/>
      <c r="E21" s="156" t="s">
        <v>30</v>
      </c>
      <c r="F21" s="157" t="e">
        <f t="shared" si="10"/>
        <v>#REF!</v>
      </c>
      <c r="G21" s="157" t="e">
        <f t="shared" si="11"/>
        <v>#REF!</v>
      </c>
      <c r="H21" s="157" t="e">
        <f>#REF!</f>
        <v>#REF!</v>
      </c>
      <c r="I21" s="157" t="e">
        <f t="shared" si="12"/>
        <v>#REF!</v>
      </c>
      <c r="J21" s="157" t="e">
        <f>#REF!</f>
        <v>#REF!</v>
      </c>
      <c r="K21" s="157" t="e">
        <f t="shared" si="13"/>
        <v>#REF!</v>
      </c>
      <c r="L21" s="157" t="e">
        <f>#REF!</f>
        <v>#REF!</v>
      </c>
      <c r="M21" s="157" t="e">
        <f t="shared" si="14"/>
        <v>#REF!</v>
      </c>
      <c r="N21" s="158" t="s">
        <v>147</v>
      </c>
      <c r="O21" s="159" t="s">
        <v>174</v>
      </c>
    </row>
    <row r="22" spans="1:15" ht="20.100000000000001" hidden="1" customHeight="1">
      <c r="A22" s="143">
        <v>2</v>
      </c>
      <c r="B22" s="154" t="s">
        <v>154</v>
      </c>
      <c r="C22" s="162" t="s">
        <v>160</v>
      </c>
      <c r="D22" s="155"/>
      <c r="E22" s="156" t="s">
        <v>30</v>
      </c>
      <c r="F22" s="157" t="e">
        <f t="shared" si="10"/>
        <v>#REF!</v>
      </c>
      <c r="G22" s="157" t="e">
        <f t="shared" si="11"/>
        <v>#REF!</v>
      </c>
      <c r="H22" s="157" t="e">
        <f>#REF!</f>
        <v>#REF!</v>
      </c>
      <c r="I22" s="157" t="e">
        <f t="shared" si="12"/>
        <v>#REF!</v>
      </c>
      <c r="J22" s="157" t="e">
        <f>#REF!</f>
        <v>#REF!</v>
      </c>
      <c r="K22" s="157" t="e">
        <f t="shared" si="13"/>
        <v>#REF!</v>
      </c>
      <c r="L22" s="157" t="e">
        <f>#REF!</f>
        <v>#REF!</v>
      </c>
      <c r="M22" s="157" t="e">
        <f t="shared" si="14"/>
        <v>#REF!</v>
      </c>
      <c r="N22" s="158" t="s">
        <v>146</v>
      </c>
      <c r="O22" s="159" t="s">
        <v>184</v>
      </c>
    </row>
    <row r="23" spans="1:15" ht="20.100000000000001" hidden="1" customHeight="1">
      <c r="A23" s="143">
        <v>2</v>
      </c>
      <c r="B23" s="154" t="s">
        <v>154</v>
      </c>
      <c r="C23" s="162" t="s">
        <v>160</v>
      </c>
      <c r="D23" s="155"/>
      <c r="E23" s="156" t="s">
        <v>30</v>
      </c>
      <c r="F23" s="157" t="e">
        <f t="shared" si="10"/>
        <v>#REF!</v>
      </c>
      <c r="G23" s="157" t="e">
        <f t="shared" si="11"/>
        <v>#REF!</v>
      </c>
      <c r="H23" s="157" t="e">
        <f>#REF!</f>
        <v>#REF!</v>
      </c>
      <c r="I23" s="157" t="e">
        <f t="shared" si="12"/>
        <v>#REF!</v>
      </c>
      <c r="J23" s="157" t="e">
        <f>#REF!</f>
        <v>#REF!</v>
      </c>
      <c r="K23" s="157" t="e">
        <f t="shared" si="13"/>
        <v>#REF!</v>
      </c>
      <c r="L23" s="157" t="e">
        <f>#REF!</f>
        <v>#REF!</v>
      </c>
      <c r="M23" s="157" t="e">
        <f t="shared" si="14"/>
        <v>#REF!</v>
      </c>
      <c r="N23" s="158" t="s">
        <v>147</v>
      </c>
      <c r="O23" s="159" t="s">
        <v>184</v>
      </c>
    </row>
    <row r="24" spans="1:15" ht="20.100000000000001" hidden="1" customHeight="1">
      <c r="A24" s="143">
        <v>2</v>
      </c>
      <c r="B24" s="154" t="s">
        <v>154</v>
      </c>
      <c r="C24" s="162" t="s">
        <v>161</v>
      </c>
      <c r="D24" s="155"/>
      <c r="E24" s="156" t="s">
        <v>30</v>
      </c>
      <c r="F24" s="157" t="e">
        <f t="shared" si="10"/>
        <v>#REF!</v>
      </c>
      <c r="G24" s="157" t="e">
        <f t="shared" si="11"/>
        <v>#REF!</v>
      </c>
      <c r="H24" s="157" t="e">
        <f>#REF!</f>
        <v>#REF!</v>
      </c>
      <c r="I24" s="157" t="e">
        <f t="shared" si="12"/>
        <v>#REF!</v>
      </c>
      <c r="J24" s="157" t="e">
        <f>#REF!</f>
        <v>#REF!</v>
      </c>
      <c r="K24" s="157" t="e">
        <f t="shared" si="13"/>
        <v>#REF!</v>
      </c>
      <c r="L24" s="157" t="e">
        <f>#REF!</f>
        <v>#REF!</v>
      </c>
      <c r="M24" s="157" t="e">
        <f t="shared" si="14"/>
        <v>#REF!</v>
      </c>
      <c r="N24" s="158" t="s">
        <v>146</v>
      </c>
      <c r="O24" s="159" t="s">
        <v>185</v>
      </c>
    </row>
    <row r="25" spans="1:15" ht="20.100000000000001" hidden="1" customHeight="1">
      <c r="A25" s="143">
        <v>2</v>
      </c>
      <c r="B25" s="154" t="s">
        <v>154</v>
      </c>
      <c r="C25" s="162" t="s">
        <v>161</v>
      </c>
      <c r="D25" s="155"/>
      <c r="E25" s="156" t="s">
        <v>30</v>
      </c>
      <c r="F25" s="157" t="e">
        <f t="shared" si="10"/>
        <v>#REF!</v>
      </c>
      <c r="G25" s="157" t="e">
        <f t="shared" si="11"/>
        <v>#REF!</v>
      </c>
      <c r="H25" s="157" t="e">
        <f>#REF!</f>
        <v>#REF!</v>
      </c>
      <c r="I25" s="157" t="e">
        <f t="shared" si="12"/>
        <v>#REF!</v>
      </c>
      <c r="J25" s="157" t="e">
        <f>#REF!</f>
        <v>#REF!</v>
      </c>
      <c r="K25" s="157" t="e">
        <f t="shared" si="13"/>
        <v>#REF!</v>
      </c>
      <c r="L25" s="157" t="e">
        <f>#REF!</f>
        <v>#REF!</v>
      </c>
      <c r="M25" s="157" t="e">
        <f t="shared" si="14"/>
        <v>#REF!</v>
      </c>
      <c r="N25" s="158" t="s">
        <v>147</v>
      </c>
      <c r="O25" s="159" t="s">
        <v>185</v>
      </c>
    </row>
    <row r="26" spans="1:15" ht="20.100000000000001" hidden="1" customHeight="1">
      <c r="A26" s="143">
        <v>2</v>
      </c>
      <c r="B26" s="154" t="s">
        <v>153</v>
      </c>
      <c r="C26" s="162" t="s">
        <v>162</v>
      </c>
      <c r="D26" s="155"/>
      <c r="E26" s="156" t="s">
        <v>30</v>
      </c>
      <c r="F26" s="157" t="e">
        <f t="shared" si="10"/>
        <v>#REF!</v>
      </c>
      <c r="G26" s="157" t="e">
        <f t="shared" si="11"/>
        <v>#REF!</v>
      </c>
      <c r="H26" s="157" t="e">
        <f>#REF!</f>
        <v>#REF!</v>
      </c>
      <c r="I26" s="157" t="e">
        <f t="shared" si="12"/>
        <v>#REF!</v>
      </c>
      <c r="J26" s="157" t="e">
        <f>#REF!</f>
        <v>#REF!</v>
      </c>
      <c r="K26" s="157" t="e">
        <f t="shared" si="13"/>
        <v>#REF!</v>
      </c>
      <c r="L26" s="157" t="e">
        <f>#REF!</f>
        <v>#REF!</v>
      </c>
      <c r="M26" s="157" t="e">
        <f t="shared" si="14"/>
        <v>#REF!</v>
      </c>
      <c r="N26" s="158" t="s">
        <v>146</v>
      </c>
      <c r="O26" s="159" t="s">
        <v>186</v>
      </c>
    </row>
    <row r="27" spans="1:15" ht="20.100000000000001" hidden="1" customHeight="1">
      <c r="A27" s="143">
        <v>2</v>
      </c>
      <c r="B27" s="154" t="s">
        <v>153</v>
      </c>
      <c r="C27" s="162" t="s">
        <v>162</v>
      </c>
      <c r="D27" s="155"/>
      <c r="E27" s="156" t="s">
        <v>30</v>
      </c>
      <c r="F27" s="157" t="e">
        <f t="shared" si="10"/>
        <v>#REF!</v>
      </c>
      <c r="G27" s="157" t="e">
        <f t="shared" si="11"/>
        <v>#REF!</v>
      </c>
      <c r="H27" s="157" t="e">
        <f>#REF!</f>
        <v>#REF!</v>
      </c>
      <c r="I27" s="157" t="e">
        <f t="shared" si="12"/>
        <v>#REF!</v>
      </c>
      <c r="J27" s="157" t="e">
        <f>#REF!</f>
        <v>#REF!</v>
      </c>
      <c r="K27" s="157" t="e">
        <f t="shared" si="13"/>
        <v>#REF!</v>
      </c>
      <c r="L27" s="157" t="e">
        <f>#REF!</f>
        <v>#REF!</v>
      </c>
      <c r="M27" s="157" t="e">
        <f t="shared" si="14"/>
        <v>#REF!</v>
      </c>
      <c r="N27" s="158" t="s">
        <v>147</v>
      </c>
      <c r="O27" s="159" t="s">
        <v>186</v>
      </c>
    </row>
    <row r="28" spans="1:15" ht="20.100000000000001" hidden="1" customHeight="1">
      <c r="A28" s="143">
        <v>2</v>
      </c>
      <c r="B28" s="154" t="s">
        <v>153</v>
      </c>
      <c r="C28" s="162" t="s">
        <v>163</v>
      </c>
      <c r="D28" s="155"/>
      <c r="E28" s="156" t="s">
        <v>30</v>
      </c>
      <c r="F28" s="157" t="e">
        <f t="shared" si="10"/>
        <v>#REF!</v>
      </c>
      <c r="G28" s="157" t="e">
        <f t="shared" si="11"/>
        <v>#REF!</v>
      </c>
      <c r="H28" s="157" t="e">
        <f>#REF!</f>
        <v>#REF!</v>
      </c>
      <c r="I28" s="157" t="e">
        <f t="shared" si="12"/>
        <v>#REF!</v>
      </c>
      <c r="J28" s="157" t="e">
        <f>#REF!</f>
        <v>#REF!</v>
      </c>
      <c r="K28" s="157" t="e">
        <f t="shared" si="13"/>
        <v>#REF!</v>
      </c>
      <c r="L28" s="157" t="e">
        <f>#REF!</f>
        <v>#REF!</v>
      </c>
      <c r="M28" s="157" t="e">
        <f t="shared" si="14"/>
        <v>#REF!</v>
      </c>
      <c r="N28" s="158" t="s">
        <v>146</v>
      </c>
      <c r="O28" s="159" t="s">
        <v>187</v>
      </c>
    </row>
    <row r="29" spans="1:15" ht="20.100000000000001" hidden="1" customHeight="1">
      <c r="A29" s="143">
        <v>2</v>
      </c>
      <c r="B29" s="154" t="s">
        <v>153</v>
      </c>
      <c r="C29" s="162" t="s">
        <v>163</v>
      </c>
      <c r="D29" s="155"/>
      <c r="E29" s="156" t="s">
        <v>30</v>
      </c>
      <c r="F29" s="157" t="e">
        <f>INT(SUM(J29,H29,L29))</f>
        <v>#REF!</v>
      </c>
      <c r="G29" s="157" t="e">
        <f t="shared" ref="G29:G34" si="15">SUM(K29,I29,M29)</f>
        <v>#REF!</v>
      </c>
      <c r="H29" s="157" t="e">
        <f>#REF!</f>
        <v>#REF!</v>
      </c>
      <c r="I29" s="157" t="e">
        <f>INT(D29*H29)</f>
        <v>#REF!</v>
      </c>
      <c r="J29" s="157" t="e">
        <f>#REF!</f>
        <v>#REF!</v>
      </c>
      <c r="K29" s="157" t="e">
        <f>INT(D29*J29)</f>
        <v>#REF!</v>
      </c>
      <c r="L29" s="157" t="e">
        <f>#REF!</f>
        <v>#REF!</v>
      </c>
      <c r="M29" s="157" t="e">
        <f>INT(D29*L29)</f>
        <v>#REF!</v>
      </c>
      <c r="N29" s="158" t="s">
        <v>147</v>
      </c>
      <c r="O29" s="159" t="s">
        <v>168</v>
      </c>
    </row>
    <row r="30" spans="1:15" ht="20.100000000000001" hidden="1" customHeight="1">
      <c r="A30" s="143">
        <v>2</v>
      </c>
      <c r="B30" s="180" t="s">
        <v>175</v>
      </c>
      <c r="C30" s="181" t="s">
        <v>177</v>
      </c>
      <c r="D30" s="182"/>
      <c r="E30" s="183" t="s">
        <v>30</v>
      </c>
      <c r="F30" s="184" t="e">
        <f>INT(SUM(J30,H30,L30))</f>
        <v>#REF!</v>
      </c>
      <c r="G30" s="184" t="e">
        <f t="shared" si="15"/>
        <v>#REF!</v>
      </c>
      <c r="H30" s="184" t="e">
        <f>#REF!</f>
        <v>#REF!</v>
      </c>
      <c r="I30" s="184" t="e">
        <f>INT(D30*H30)</f>
        <v>#REF!</v>
      </c>
      <c r="J30" s="184" t="e">
        <f>#REF!</f>
        <v>#REF!</v>
      </c>
      <c r="K30" s="184" t="e">
        <f>INT(D30*J30)</f>
        <v>#REF!</v>
      </c>
      <c r="L30" s="184" t="e">
        <f>#REF!</f>
        <v>#REF!</v>
      </c>
      <c r="M30" s="184" t="e">
        <f>INT(D30*L30)</f>
        <v>#REF!</v>
      </c>
      <c r="N30" s="185" t="s">
        <v>146</v>
      </c>
      <c r="O30" s="186" t="s">
        <v>188</v>
      </c>
    </row>
    <row r="31" spans="1:15" ht="20.100000000000001" hidden="1" customHeight="1">
      <c r="A31" s="143">
        <v>2</v>
      </c>
      <c r="B31" s="154" t="s">
        <v>175</v>
      </c>
      <c r="C31" s="162" t="s">
        <v>177</v>
      </c>
      <c r="D31" s="155"/>
      <c r="E31" s="156" t="s">
        <v>30</v>
      </c>
      <c r="F31" s="157" t="e">
        <f>INT(SUM(J31,H31,L31))</f>
        <v>#REF!</v>
      </c>
      <c r="G31" s="157" t="e">
        <f t="shared" si="15"/>
        <v>#REF!</v>
      </c>
      <c r="H31" s="157" t="e">
        <f>#REF!</f>
        <v>#REF!</v>
      </c>
      <c r="I31" s="157" t="e">
        <f>INT(D31*H31)</f>
        <v>#REF!</v>
      </c>
      <c r="J31" s="157" t="e">
        <f>#REF!</f>
        <v>#REF!</v>
      </c>
      <c r="K31" s="157" t="e">
        <f>INT(D31*J31)</f>
        <v>#REF!</v>
      </c>
      <c r="L31" s="157" t="e">
        <f>#REF!</f>
        <v>#REF!</v>
      </c>
      <c r="M31" s="157" t="e">
        <f>INT(D31*L31)</f>
        <v>#REF!</v>
      </c>
      <c r="N31" s="158" t="s">
        <v>147</v>
      </c>
      <c r="O31" s="159" t="s">
        <v>169</v>
      </c>
    </row>
    <row r="32" spans="1:15" ht="20.100000000000001" hidden="1" customHeight="1">
      <c r="A32" s="143">
        <v>2</v>
      </c>
      <c r="B32" s="180" t="s">
        <v>176</v>
      </c>
      <c r="C32" s="181" t="s">
        <v>177</v>
      </c>
      <c r="D32" s="182"/>
      <c r="E32" s="183" t="s">
        <v>30</v>
      </c>
      <c r="F32" s="184" t="e">
        <f>INT(SUM(J32,H32,L32))</f>
        <v>#REF!</v>
      </c>
      <c r="G32" s="184" t="e">
        <f t="shared" si="15"/>
        <v>#REF!</v>
      </c>
      <c r="H32" s="184" t="e">
        <f>#REF!</f>
        <v>#REF!</v>
      </c>
      <c r="I32" s="184" t="e">
        <f>INT(D32*H32)</f>
        <v>#REF!</v>
      </c>
      <c r="J32" s="184" t="e">
        <f>#REF!</f>
        <v>#REF!</v>
      </c>
      <c r="K32" s="184" t="e">
        <f>INT(D32*J32)</f>
        <v>#REF!</v>
      </c>
      <c r="L32" s="184" t="e">
        <f>#REF!</f>
        <v>#REF!</v>
      </c>
      <c r="M32" s="184" t="e">
        <f>INT(D32*L32)</f>
        <v>#REF!</v>
      </c>
      <c r="N32" s="185" t="s">
        <v>146</v>
      </c>
      <c r="O32" s="186" t="s">
        <v>189</v>
      </c>
    </row>
    <row r="33" spans="1:15" ht="20.100000000000001" hidden="1" customHeight="1">
      <c r="A33" s="143">
        <v>2</v>
      </c>
      <c r="B33" s="154" t="s">
        <v>176</v>
      </c>
      <c r="C33" s="162" t="s">
        <v>177</v>
      </c>
      <c r="D33" s="155"/>
      <c r="E33" s="156" t="s">
        <v>30</v>
      </c>
      <c r="F33" s="157" t="e">
        <f>INT(SUM(J33,H33,L33))</f>
        <v>#REF!</v>
      </c>
      <c r="G33" s="157" t="e">
        <f t="shared" si="15"/>
        <v>#REF!</v>
      </c>
      <c r="H33" s="157" t="e">
        <f>#REF!</f>
        <v>#REF!</v>
      </c>
      <c r="I33" s="157" t="e">
        <f>INT(D33*H33)</f>
        <v>#REF!</v>
      </c>
      <c r="J33" s="157" t="e">
        <f>#REF!</f>
        <v>#REF!</v>
      </c>
      <c r="K33" s="157" t="e">
        <f>INT(D33*J33)</f>
        <v>#REF!</v>
      </c>
      <c r="L33" s="157" t="e">
        <f>#REF!</f>
        <v>#REF!</v>
      </c>
      <c r="M33" s="157" t="e">
        <f>INT(D33*L33)</f>
        <v>#REF!</v>
      </c>
      <c r="N33" s="158" t="s">
        <v>147</v>
      </c>
      <c r="O33" s="159" t="s">
        <v>189</v>
      </c>
    </row>
    <row r="34" spans="1:15" ht="20.100000000000001" hidden="1" customHeight="1">
      <c r="A34" s="143">
        <v>2</v>
      </c>
      <c r="B34" s="145" t="s">
        <v>150</v>
      </c>
      <c r="C34" s="146"/>
      <c r="D34" s="147"/>
      <c r="E34" s="148"/>
      <c r="F34" s="149"/>
      <c r="G34" s="150" t="e">
        <f t="shared" si="15"/>
        <v>#REF!</v>
      </c>
      <c r="H34" s="151"/>
      <c r="I34" s="150" t="e">
        <f>SUM(I35:I58)</f>
        <v>#REF!</v>
      </c>
      <c r="J34" s="151"/>
      <c r="K34" s="150" t="e">
        <f>SUM(K35:K58)</f>
        <v>#REF!</v>
      </c>
      <c r="L34" s="151"/>
      <c r="M34" s="150" t="e">
        <f>SUM(M35:M58)</f>
        <v>#REF!</v>
      </c>
      <c r="N34" s="152"/>
      <c r="O34" s="153"/>
    </row>
    <row r="35" spans="1:15" ht="20.100000000000001" hidden="1" customHeight="1">
      <c r="A35" s="143">
        <v>2</v>
      </c>
      <c r="B35" s="180" t="s">
        <v>152</v>
      </c>
      <c r="C35" s="181" t="s">
        <v>178</v>
      </c>
      <c r="D35" s="182"/>
      <c r="E35" s="183" t="s">
        <v>30</v>
      </c>
      <c r="F35" s="184"/>
      <c r="G35" s="184"/>
      <c r="H35" s="184"/>
      <c r="I35" s="184"/>
      <c r="J35" s="184"/>
      <c r="K35" s="184"/>
      <c r="L35" s="184"/>
      <c r="M35" s="184"/>
      <c r="N35" s="185" t="s">
        <v>146</v>
      </c>
      <c r="O35" s="186" t="s">
        <v>190</v>
      </c>
    </row>
    <row r="36" spans="1:15" ht="20.100000000000001" hidden="1" customHeight="1">
      <c r="A36" s="143">
        <v>2</v>
      </c>
      <c r="B36" s="154" t="s">
        <v>152</v>
      </c>
      <c r="C36" s="162" t="s">
        <v>178</v>
      </c>
      <c r="D36" s="155"/>
      <c r="E36" s="156" t="s">
        <v>30</v>
      </c>
      <c r="F36" s="157" t="e">
        <f>INT(SUM(J36,H36,L36))</f>
        <v>#REF!</v>
      </c>
      <c r="G36" s="157" t="e">
        <f>SUM(K36,I36,M36)</f>
        <v>#REF!</v>
      </c>
      <c r="H36" s="157" t="e">
        <f>#REF!</f>
        <v>#REF!</v>
      </c>
      <c r="I36" s="157" t="e">
        <f>INT(D36*H36)</f>
        <v>#REF!</v>
      </c>
      <c r="J36" s="157" t="e">
        <f>#REF!</f>
        <v>#REF!</v>
      </c>
      <c r="K36" s="157" t="e">
        <f>INT(D36*J36)</f>
        <v>#REF!</v>
      </c>
      <c r="L36" s="157" t="e">
        <f>#REF!</f>
        <v>#REF!</v>
      </c>
      <c r="M36" s="157" t="e">
        <f>INT(D36*L36)</f>
        <v>#REF!</v>
      </c>
      <c r="N36" s="158" t="s">
        <v>147</v>
      </c>
      <c r="O36" s="159" t="s">
        <v>190</v>
      </c>
    </row>
    <row r="37" spans="1:15" ht="20.100000000000001" hidden="1" customHeight="1">
      <c r="A37" s="143">
        <v>2</v>
      </c>
      <c r="B37" s="180" t="s">
        <v>152</v>
      </c>
      <c r="C37" s="181" t="s">
        <v>179</v>
      </c>
      <c r="D37" s="182"/>
      <c r="E37" s="183" t="s">
        <v>30</v>
      </c>
      <c r="F37" s="184"/>
      <c r="G37" s="184"/>
      <c r="H37" s="184"/>
      <c r="I37" s="184"/>
      <c r="J37" s="184"/>
      <c r="K37" s="184"/>
      <c r="L37" s="184"/>
      <c r="M37" s="184"/>
      <c r="N37" s="185" t="s">
        <v>146</v>
      </c>
      <c r="O37" s="186" t="s">
        <v>191</v>
      </c>
    </row>
    <row r="38" spans="1:15" ht="20.100000000000001" hidden="1" customHeight="1">
      <c r="A38" s="143">
        <v>2</v>
      </c>
      <c r="B38" s="154" t="s">
        <v>152</v>
      </c>
      <c r="C38" s="162" t="s">
        <v>179</v>
      </c>
      <c r="D38" s="155"/>
      <c r="E38" s="156" t="s">
        <v>30</v>
      </c>
      <c r="F38" s="157"/>
      <c r="G38" s="157"/>
      <c r="H38" s="157"/>
      <c r="I38" s="157"/>
      <c r="J38" s="157"/>
      <c r="K38" s="157"/>
      <c r="L38" s="157"/>
      <c r="M38" s="157"/>
      <c r="N38" s="158" t="s">
        <v>147</v>
      </c>
      <c r="O38" s="159" t="s">
        <v>191</v>
      </c>
    </row>
    <row r="39" spans="1:15" ht="20.100000000000001" hidden="1" customHeight="1">
      <c r="A39" s="143">
        <v>2</v>
      </c>
      <c r="B39" s="154" t="s">
        <v>152</v>
      </c>
      <c r="C39" s="162" t="s">
        <v>180</v>
      </c>
      <c r="D39" s="155"/>
      <c r="E39" s="156" t="s">
        <v>30</v>
      </c>
      <c r="F39" s="157"/>
      <c r="G39" s="157"/>
      <c r="H39" s="157"/>
      <c r="I39" s="157"/>
      <c r="J39" s="157"/>
      <c r="K39" s="157"/>
      <c r="L39" s="157"/>
      <c r="M39" s="157"/>
      <c r="N39" s="158" t="s">
        <v>146</v>
      </c>
      <c r="O39" s="159" t="s">
        <v>192</v>
      </c>
    </row>
    <row r="40" spans="1:15" ht="20.100000000000001" hidden="1" customHeight="1">
      <c r="A40" s="143">
        <v>2</v>
      </c>
      <c r="B40" s="154" t="s">
        <v>152</v>
      </c>
      <c r="C40" s="162" t="s">
        <v>180</v>
      </c>
      <c r="D40" s="155"/>
      <c r="E40" s="156" t="s">
        <v>30</v>
      </c>
      <c r="F40" s="157"/>
      <c r="G40" s="157"/>
      <c r="H40" s="157"/>
      <c r="I40" s="157"/>
      <c r="J40" s="157"/>
      <c r="K40" s="157"/>
      <c r="L40" s="157"/>
      <c r="M40" s="157"/>
      <c r="N40" s="158" t="s">
        <v>147</v>
      </c>
      <c r="O40" s="159" t="s">
        <v>192</v>
      </c>
    </row>
    <row r="41" spans="1:15" ht="20.100000000000001" hidden="1" customHeight="1">
      <c r="A41" s="143">
        <v>2</v>
      </c>
      <c r="B41" s="154" t="s">
        <v>164</v>
      </c>
      <c r="C41" s="162" t="s">
        <v>178</v>
      </c>
      <c r="D41" s="155"/>
      <c r="E41" s="156" t="s">
        <v>30</v>
      </c>
      <c r="F41" s="157"/>
      <c r="G41" s="157"/>
      <c r="H41" s="157"/>
      <c r="I41" s="157"/>
      <c r="J41" s="157"/>
      <c r="K41" s="157"/>
      <c r="L41" s="157"/>
      <c r="M41" s="157"/>
      <c r="N41" s="158" t="s">
        <v>146</v>
      </c>
      <c r="O41" s="159" t="s">
        <v>193</v>
      </c>
    </row>
    <row r="42" spans="1:15" ht="20.100000000000001" hidden="1" customHeight="1">
      <c r="A42" s="143">
        <v>2</v>
      </c>
      <c r="B42" s="154" t="s">
        <v>164</v>
      </c>
      <c r="C42" s="162" t="s">
        <v>178</v>
      </c>
      <c r="D42" s="155"/>
      <c r="E42" s="156" t="s">
        <v>30</v>
      </c>
      <c r="F42" s="157"/>
      <c r="G42" s="157"/>
      <c r="H42" s="157"/>
      <c r="I42" s="157"/>
      <c r="J42" s="157"/>
      <c r="K42" s="157"/>
      <c r="L42" s="157"/>
      <c r="M42" s="157"/>
      <c r="N42" s="158" t="s">
        <v>147</v>
      </c>
      <c r="O42" s="159" t="s">
        <v>193</v>
      </c>
    </row>
    <row r="43" spans="1:15" ht="20.100000000000001" hidden="1" customHeight="1">
      <c r="A43" s="143">
        <v>2</v>
      </c>
      <c r="B43" s="154" t="s">
        <v>164</v>
      </c>
      <c r="C43" s="162" t="s">
        <v>179</v>
      </c>
      <c r="D43" s="155"/>
      <c r="E43" s="156" t="s">
        <v>30</v>
      </c>
      <c r="F43" s="157"/>
      <c r="G43" s="157"/>
      <c r="H43" s="157"/>
      <c r="I43" s="157"/>
      <c r="J43" s="157"/>
      <c r="K43" s="157"/>
      <c r="L43" s="157"/>
      <c r="M43" s="157"/>
      <c r="N43" s="158" t="s">
        <v>146</v>
      </c>
      <c r="O43" s="159" t="s">
        <v>194</v>
      </c>
    </row>
    <row r="44" spans="1:15" ht="20.100000000000001" hidden="1" customHeight="1">
      <c r="A44" s="143">
        <v>2</v>
      </c>
      <c r="B44" s="154" t="s">
        <v>164</v>
      </c>
      <c r="C44" s="162" t="s">
        <v>179</v>
      </c>
      <c r="D44" s="155"/>
      <c r="E44" s="156" t="s">
        <v>30</v>
      </c>
      <c r="F44" s="157"/>
      <c r="G44" s="157"/>
      <c r="H44" s="157"/>
      <c r="I44" s="157"/>
      <c r="J44" s="157"/>
      <c r="K44" s="157"/>
      <c r="L44" s="157"/>
      <c r="M44" s="157"/>
      <c r="N44" s="158" t="s">
        <v>147</v>
      </c>
      <c r="O44" s="159" t="s">
        <v>194</v>
      </c>
    </row>
    <row r="45" spans="1:15" ht="20.100000000000001" hidden="1" customHeight="1">
      <c r="A45" s="143">
        <v>2</v>
      </c>
      <c r="B45" s="154" t="s">
        <v>164</v>
      </c>
      <c r="C45" s="162" t="s">
        <v>180</v>
      </c>
      <c r="D45" s="155"/>
      <c r="E45" s="156" t="s">
        <v>30</v>
      </c>
      <c r="F45" s="157"/>
      <c r="G45" s="157"/>
      <c r="H45" s="157"/>
      <c r="I45" s="157"/>
      <c r="J45" s="157"/>
      <c r="K45" s="157"/>
      <c r="L45" s="157"/>
      <c r="M45" s="157"/>
      <c r="N45" s="158" t="s">
        <v>146</v>
      </c>
      <c r="O45" s="159" t="s">
        <v>195</v>
      </c>
    </row>
    <row r="46" spans="1:15" ht="20.100000000000001" hidden="1" customHeight="1">
      <c r="A46" s="143">
        <v>2</v>
      </c>
      <c r="B46" s="154" t="s">
        <v>164</v>
      </c>
      <c r="C46" s="162" t="s">
        <v>180</v>
      </c>
      <c r="D46" s="155"/>
      <c r="E46" s="156" t="s">
        <v>30</v>
      </c>
      <c r="F46" s="157"/>
      <c r="G46" s="157"/>
      <c r="H46" s="157"/>
      <c r="I46" s="157"/>
      <c r="J46" s="157"/>
      <c r="K46" s="157"/>
      <c r="L46" s="157"/>
      <c r="M46" s="157"/>
      <c r="N46" s="158" t="s">
        <v>147</v>
      </c>
      <c r="O46" s="159" t="s">
        <v>195</v>
      </c>
    </row>
    <row r="47" spans="1:15" ht="20.100000000000001" hidden="1" customHeight="1">
      <c r="A47" s="143">
        <v>2</v>
      </c>
      <c r="B47" s="154" t="s">
        <v>165</v>
      </c>
      <c r="C47" s="162" t="s">
        <v>178</v>
      </c>
      <c r="D47" s="155"/>
      <c r="E47" s="156" t="s">
        <v>30</v>
      </c>
      <c r="F47" s="157"/>
      <c r="G47" s="157"/>
      <c r="H47" s="157"/>
      <c r="I47" s="157"/>
      <c r="J47" s="157"/>
      <c r="K47" s="157"/>
      <c r="L47" s="157"/>
      <c r="M47" s="157"/>
      <c r="N47" s="158" t="s">
        <v>146</v>
      </c>
      <c r="O47" s="159" t="s">
        <v>196</v>
      </c>
    </row>
    <row r="48" spans="1:15" ht="20.100000000000001" hidden="1" customHeight="1">
      <c r="A48" s="143">
        <v>2</v>
      </c>
      <c r="B48" s="154" t="s">
        <v>165</v>
      </c>
      <c r="C48" s="162" t="s">
        <v>178</v>
      </c>
      <c r="D48" s="155"/>
      <c r="E48" s="156" t="s">
        <v>30</v>
      </c>
      <c r="F48" s="157"/>
      <c r="G48" s="157"/>
      <c r="H48" s="157"/>
      <c r="I48" s="157"/>
      <c r="J48" s="157"/>
      <c r="K48" s="157"/>
      <c r="L48" s="157"/>
      <c r="M48" s="157"/>
      <c r="N48" s="158" t="s">
        <v>147</v>
      </c>
      <c r="O48" s="159" t="s">
        <v>196</v>
      </c>
    </row>
    <row r="49" spans="1:15" ht="20.100000000000001" hidden="1" customHeight="1">
      <c r="A49" s="143">
        <v>2</v>
      </c>
      <c r="B49" s="154" t="s">
        <v>165</v>
      </c>
      <c r="C49" s="162" t="s">
        <v>179</v>
      </c>
      <c r="D49" s="155"/>
      <c r="E49" s="156" t="s">
        <v>30</v>
      </c>
      <c r="F49" s="157"/>
      <c r="G49" s="157"/>
      <c r="H49" s="157"/>
      <c r="I49" s="157"/>
      <c r="J49" s="157"/>
      <c r="K49" s="157"/>
      <c r="L49" s="157"/>
      <c r="M49" s="157"/>
      <c r="N49" s="158" t="s">
        <v>146</v>
      </c>
      <c r="O49" s="159" t="s">
        <v>197</v>
      </c>
    </row>
    <row r="50" spans="1:15" ht="20.100000000000001" hidden="1" customHeight="1">
      <c r="A50" s="143">
        <v>2</v>
      </c>
      <c r="B50" s="154" t="s">
        <v>165</v>
      </c>
      <c r="C50" s="162" t="s">
        <v>179</v>
      </c>
      <c r="D50" s="155"/>
      <c r="E50" s="156" t="s">
        <v>30</v>
      </c>
      <c r="F50" s="157"/>
      <c r="G50" s="157"/>
      <c r="H50" s="157"/>
      <c r="I50" s="157"/>
      <c r="J50" s="157"/>
      <c r="K50" s="157"/>
      <c r="L50" s="157"/>
      <c r="M50" s="157"/>
      <c r="N50" s="158" t="s">
        <v>147</v>
      </c>
      <c r="O50" s="159" t="s">
        <v>197</v>
      </c>
    </row>
    <row r="51" spans="1:15" ht="20.100000000000001" hidden="1" customHeight="1">
      <c r="A51" s="143">
        <v>2</v>
      </c>
      <c r="B51" s="154" t="s">
        <v>165</v>
      </c>
      <c r="C51" s="162" t="s">
        <v>180</v>
      </c>
      <c r="D51" s="155"/>
      <c r="E51" s="156" t="s">
        <v>30</v>
      </c>
      <c r="F51" s="157"/>
      <c r="G51" s="157"/>
      <c r="H51" s="157"/>
      <c r="I51" s="157"/>
      <c r="J51" s="157"/>
      <c r="K51" s="157"/>
      <c r="L51" s="157"/>
      <c r="M51" s="157"/>
      <c r="N51" s="158" t="s">
        <v>146</v>
      </c>
      <c r="O51" s="159" t="s">
        <v>198</v>
      </c>
    </row>
    <row r="52" spans="1:15" ht="20.100000000000001" hidden="1" customHeight="1">
      <c r="A52" s="143">
        <v>2</v>
      </c>
      <c r="B52" s="154" t="s">
        <v>165</v>
      </c>
      <c r="C52" s="162" t="s">
        <v>180</v>
      </c>
      <c r="D52" s="155"/>
      <c r="E52" s="156" t="s">
        <v>30</v>
      </c>
      <c r="F52" s="157"/>
      <c r="G52" s="157"/>
      <c r="H52" s="157"/>
      <c r="I52" s="157"/>
      <c r="J52" s="157"/>
      <c r="K52" s="157"/>
      <c r="L52" s="157"/>
      <c r="M52" s="157"/>
      <c r="N52" s="158" t="s">
        <v>147</v>
      </c>
      <c r="O52" s="159" t="s">
        <v>198</v>
      </c>
    </row>
    <row r="53" spans="1:15" ht="20.100000000000001" hidden="1" customHeight="1">
      <c r="A53" s="143">
        <v>2</v>
      </c>
      <c r="B53" s="154" t="s">
        <v>151</v>
      </c>
      <c r="C53" s="162"/>
      <c r="D53" s="155"/>
      <c r="E53" s="156" t="s">
        <v>30</v>
      </c>
      <c r="F53" s="157"/>
      <c r="G53" s="157"/>
      <c r="H53" s="157"/>
      <c r="I53" s="157"/>
      <c r="J53" s="157"/>
      <c r="K53" s="157"/>
      <c r="L53" s="157"/>
      <c r="M53" s="157"/>
      <c r="N53" s="158" t="s">
        <v>146</v>
      </c>
      <c r="O53" s="159" t="s">
        <v>199</v>
      </c>
    </row>
    <row r="54" spans="1:15" ht="20.100000000000001" hidden="1" customHeight="1">
      <c r="A54" s="143">
        <v>2</v>
      </c>
      <c r="B54" s="154" t="s">
        <v>151</v>
      </c>
      <c r="C54" s="162"/>
      <c r="D54" s="155"/>
      <c r="E54" s="156" t="s">
        <v>30</v>
      </c>
      <c r="F54" s="157"/>
      <c r="G54" s="157"/>
      <c r="H54" s="157"/>
      <c r="I54" s="157"/>
      <c r="J54" s="157"/>
      <c r="K54" s="157"/>
      <c r="L54" s="157"/>
      <c r="M54" s="157"/>
      <c r="N54" s="158" t="s">
        <v>147</v>
      </c>
      <c r="O54" s="159" t="s">
        <v>199</v>
      </c>
    </row>
    <row r="55" spans="1:15" ht="20.100000000000001" hidden="1" customHeight="1">
      <c r="A55" s="143">
        <v>2</v>
      </c>
      <c r="B55" s="154" t="s">
        <v>166</v>
      </c>
      <c r="C55" s="162" t="s">
        <v>219</v>
      </c>
      <c r="D55" s="155"/>
      <c r="E55" s="156" t="s">
        <v>30</v>
      </c>
      <c r="F55" s="157"/>
      <c r="G55" s="157"/>
      <c r="H55" s="157"/>
      <c r="I55" s="157"/>
      <c r="J55" s="157"/>
      <c r="K55" s="157"/>
      <c r="L55" s="157"/>
      <c r="M55" s="157"/>
      <c r="N55" s="158" t="s">
        <v>146</v>
      </c>
      <c r="O55" s="159" t="s">
        <v>200</v>
      </c>
    </row>
    <row r="56" spans="1:15" ht="20.100000000000001" hidden="1" customHeight="1">
      <c r="A56" s="143">
        <v>2</v>
      </c>
      <c r="B56" s="154" t="s">
        <v>166</v>
      </c>
      <c r="C56" s="162" t="s">
        <v>219</v>
      </c>
      <c r="D56" s="155"/>
      <c r="E56" s="156" t="s">
        <v>30</v>
      </c>
      <c r="F56" s="157"/>
      <c r="G56" s="157"/>
      <c r="H56" s="157"/>
      <c r="I56" s="157"/>
      <c r="J56" s="157"/>
      <c r="K56" s="157"/>
      <c r="L56" s="157"/>
      <c r="M56" s="157"/>
      <c r="N56" s="158" t="s">
        <v>147</v>
      </c>
      <c r="O56" s="159" t="s">
        <v>200</v>
      </c>
    </row>
    <row r="57" spans="1:15" ht="20.100000000000001" hidden="1" customHeight="1">
      <c r="A57" s="143">
        <v>2</v>
      </c>
      <c r="B57" s="154" t="s">
        <v>208</v>
      </c>
      <c r="C57" s="162" t="s">
        <v>209</v>
      </c>
      <c r="D57" s="155"/>
      <c r="E57" s="156" t="s">
        <v>30</v>
      </c>
      <c r="F57" s="157"/>
      <c r="G57" s="157"/>
      <c r="H57" s="157"/>
      <c r="I57" s="157"/>
      <c r="J57" s="157"/>
      <c r="K57" s="157"/>
      <c r="L57" s="157"/>
      <c r="M57" s="157"/>
      <c r="N57" s="158" t="s">
        <v>146</v>
      </c>
      <c r="O57" s="159" t="s">
        <v>210</v>
      </c>
    </row>
    <row r="58" spans="1:15" ht="20.100000000000001" hidden="1" customHeight="1">
      <c r="A58" s="143">
        <v>2</v>
      </c>
      <c r="B58" s="154" t="s">
        <v>208</v>
      </c>
      <c r="C58" s="162" t="s">
        <v>209</v>
      </c>
      <c r="D58" s="155"/>
      <c r="E58" s="156" t="s">
        <v>30</v>
      </c>
      <c r="F58" s="157"/>
      <c r="G58" s="157"/>
      <c r="H58" s="157"/>
      <c r="I58" s="157"/>
      <c r="J58" s="157"/>
      <c r="K58" s="157"/>
      <c r="L58" s="157"/>
      <c r="M58" s="157"/>
      <c r="N58" s="158" t="s">
        <v>147</v>
      </c>
      <c r="O58" s="159" t="s">
        <v>210</v>
      </c>
    </row>
    <row r="59" spans="1:15" ht="20.100000000000001" hidden="1" customHeight="1">
      <c r="A59" s="143">
        <v>2</v>
      </c>
      <c r="B59" s="145" t="s">
        <v>149</v>
      </c>
      <c r="C59" s="146"/>
      <c r="D59" s="147"/>
      <c r="E59" s="148"/>
      <c r="F59" s="149"/>
      <c r="G59" s="150">
        <f>SUM(K59,I59,M59)</f>
        <v>0</v>
      </c>
      <c r="H59" s="151"/>
      <c r="I59" s="150">
        <f>SUM(I60:I65)</f>
        <v>0</v>
      </c>
      <c r="J59" s="151"/>
      <c r="K59" s="150">
        <f>SUM(K60:K65)</f>
        <v>0</v>
      </c>
      <c r="L59" s="151"/>
      <c r="M59" s="150">
        <f>SUM(M60:M65)</f>
        <v>0</v>
      </c>
      <c r="N59" s="152"/>
      <c r="O59" s="153"/>
    </row>
    <row r="60" spans="1:15" ht="20.100000000000001" hidden="1" customHeight="1">
      <c r="A60" s="143">
        <v>2</v>
      </c>
      <c r="B60" s="154" t="s">
        <v>148</v>
      </c>
      <c r="C60" s="162" t="s">
        <v>142</v>
      </c>
      <c r="D60" s="155"/>
      <c r="E60" s="156"/>
      <c r="F60" s="157"/>
      <c r="G60" s="157"/>
      <c r="H60" s="157"/>
      <c r="I60" s="157"/>
      <c r="J60" s="157"/>
      <c r="K60" s="157"/>
      <c r="L60" s="157"/>
      <c r="M60" s="157"/>
      <c r="N60" s="158" t="s">
        <v>146</v>
      </c>
      <c r="O60" s="159" t="s">
        <v>201</v>
      </c>
    </row>
    <row r="61" spans="1:15" ht="20.100000000000001" hidden="1" customHeight="1">
      <c r="A61" s="143">
        <v>2</v>
      </c>
      <c r="B61" s="154" t="s">
        <v>148</v>
      </c>
      <c r="C61" s="162" t="s">
        <v>142</v>
      </c>
      <c r="D61" s="155"/>
      <c r="E61" s="156"/>
      <c r="F61" s="157"/>
      <c r="G61" s="157"/>
      <c r="H61" s="157"/>
      <c r="I61" s="157"/>
      <c r="J61" s="157"/>
      <c r="K61" s="157"/>
      <c r="L61" s="157"/>
      <c r="M61" s="157"/>
      <c r="N61" s="158" t="s">
        <v>147</v>
      </c>
      <c r="O61" s="159" t="s">
        <v>201</v>
      </c>
    </row>
    <row r="62" spans="1:15" ht="20.100000000000001" hidden="1" customHeight="1">
      <c r="A62" s="143">
        <v>2</v>
      </c>
      <c r="B62" s="154" t="s">
        <v>148</v>
      </c>
      <c r="C62" s="162" t="s">
        <v>155</v>
      </c>
      <c r="D62" s="155"/>
      <c r="E62" s="156"/>
      <c r="F62" s="157"/>
      <c r="G62" s="157"/>
      <c r="H62" s="157"/>
      <c r="I62" s="157"/>
      <c r="J62" s="157"/>
      <c r="K62" s="157"/>
      <c r="L62" s="157"/>
      <c r="M62" s="157"/>
      <c r="N62" s="158" t="s">
        <v>146</v>
      </c>
      <c r="O62" s="159" t="s">
        <v>202</v>
      </c>
    </row>
    <row r="63" spans="1:15" ht="20.100000000000001" hidden="1" customHeight="1">
      <c r="A63" s="143">
        <v>2</v>
      </c>
      <c r="B63" s="154" t="s">
        <v>148</v>
      </c>
      <c r="C63" s="162" t="s">
        <v>155</v>
      </c>
      <c r="D63" s="155"/>
      <c r="E63" s="156"/>
      <c r="F63" s="157"/>
      <c r="G63" s="157"/>
      <c r="H63" s="157"/>
      <c r="I63" s="157"/>
      <c r="J63" s="157"/>
      <c r="K63" s="157"/>
      <c r="L63" s="157"/>
      <c r="M63" s="157"/>
      <c r="N63" s="158" t="s">
        <v>147</v>
      </c>
      <c r="O63" s="159" t="s">
        <v>202</v>
      </c>
    </row>
    <row r="64" spans="1:15" ht="20.100000000000001" hidden="1" customHeight="1">
      <c r="A64" s="143">
        <v>2</v>
      </c>
      <c r="B64" s="154" t="s">
        <v>148</v>
      </c>
      <c r="C64" s="162" t="s">
        <v>156</v>
      </c>
      <c r="D64" s="155"/>
      <c r="E64" s="156"/>
      <c r="F64" s="157"/>
      <c r="G64" s="157"/>
      <c r="H64" s="157"/>
      <c r="I64" s="157"/>
      <c r="J64" s="157"/>
      <c r="K64" s="157"/>
      <c r="L64" s="157"/>
      <c r="M64" s="157"/>
      <c r="N64" s="158" t="s">
        <v>146</v>
      </c>
      <c r="O64" s="159" t="s">
        <v>203</v>
      </c>
    </row>
    <row r="65" spans="1:15" ht="20.100000000000001" hidden="1" customHeight="1">
      <c r="A65" s="143">
        <v>2</v>
      </c>
      <c r="B65" s="154" t="s">
        <v>148</v>
      </c>
      <c r="C65" s="162" t="s">
        <v>156</v>
      </c>
      <c r="D65" s="155"/>
      <c r="E65" s="156"/>
      <c r="F65" s="157"/>
      <c r="G65" s="157"/>
      <c r="H65" s="157"/>
      <c r="I65" s="157"/>
      <c r="J65" s="157"/>
      <c r="K65" s="157"/>
      <c r="L65" s="157"/>
      <c r="M65" s="157"/>
      <c r="N65" s="158" t="s">
        <v>147</v>
      </c>
      <c r="O65" s="159" t="s">
        <v>203</v>
      </c>
    </row>
    <row r="66" spans="1:15" ht="20.100000000000001" customHeight="1">
      <c r="A66" s="143">
        <v>1</v>
      </c>
      <c r="B66" s="145" t="s">
        <v>285</v>
      </c>
      <c r="C66" s="146"/>
      <c r="D66" s="147"/>
      <c r="E66" s="148"/>
      <c r="F66" s="149"/>
      <c r="G66" s="150"/>
      <c r="H66" s="151"/>
      <c r="I66" s="150"/>
      <c r="J66" s="151"/>
      <c r="K66" s="150"/>
      <c r="L66" s="151"/>
      <c r="M66" s="150"/>
      <c r="N66" s="152"/>
      <c r="O66" s="153"/>
    </row>
    <row r="67" spans="1:15" ht="20.100000000000001" customHeight="1">
      <c r="A67" s="143">
        <v>1</v>
      </c>
      <c r="B67" s="180" t="s">
        <v>181</v>
      </c>
      <c r="C67" s="181" t="s">
        <v>182</v>
      </c>
      <c r="D67" s="182">
        <v>576</v>
      </c>
      <c r="E67" s="183" t="s">
        <v>183</v>
      </c>
      <c r="F67" s="157"/>
      <c r="G67" s="157"/>
      <c r="H67" s="157"/>
      <c r="I67" s="157"/>
      <c r="J67" s="157"/>
      <c r="K67" s="157"/>
      <c r="L67" s="157"/>
      <c r="M67" s="157"/>
      <c r="N67" s="185"/>
      <c r="O67" s="186"/>
    </row>
    <row r="68" spans="1:15" ht="20.100000000000001" customHeight="1">
      <c r="A68" s="143">
        <v>1</v>
      </c>
      <c r="B68" s="154" t="s">
        <v>181</v>
      </c>
      <c r="C68" s="162" t="s">
        <v>182</v>
      </c>
      <c r="D68" s="147">
        <v>2844</v>
      </c>
      <c r="E68" s="148" t="s">
        <v>183</v>
      </c>
      <c r="F68" s="157"/>
      <c r="G68" s="157"/>
      <c r="H68" s="157"/>
      <c r="I68" s="157"/>
      <c r="J68" s="157"/>
      <c r="K68" s="157"/>
      <c r="L68" s="157"/>
      <c r="M68" s="157"/>
      <c r="N68" s="158"/>
      <c r="O68" s="186"/>
    </row>
    <row r="69" spans="1:15" ht="20.100000000000001" hidden="1" customHeight="1">
      <c r="A69" s="143">
        <v>2</v>
      </c>
      <c r="B69" s="187" t="s">
        <v>204</v>
      </c>
      <c r="C69" s="188"/>
      <c r="D69" s="189"/>
      <c r="E69" s="190"/>
      <c r="F69" s="191"/>
      <c r="G69" s="192"/>
      <c r="H69" s="193"/>
      <c r="I69" s="192"/>
      <c r="J69" s="193"/>
      <c r="K69" s="192"/>
      <c r="L69" s="193"/>
      <c r="M69" s="192"/>
      <c r="N69" s="194"/>
      <c r="O69" s="195"/>
    </row>
    <row r="70" spans="1:15" s="163" customFormat="1" ht="20.100000000000001" hidden="1" customHeight="1">
      <c r="A70" s="143">
        <v>2</v>
      </c>
      <c r="B70" s="165" t="s">
        <v>205</v>
      </c>
      <c r="C70" s="166" t="s">
        <v>206</v>
      </c>
      <c r="D70" s="147"/>
      <c r="E70" s="148" t="s">
        <v>207</v>
      </c>
      <c r="F70" s="149"/>
      <c r="G70" s="151"/>
      <c r="H70" s="151"/>
      <c r="I70" s="151"/>
      <c r="J70" s="151"/>
      <c r="K70" s="151"/>
      <c r="L70" s="151"/>
      <c r="M70" s="151"/>
      <c r="N70" s="167" t="s">
        <v>146</v>
      </c>
      <c r="O70" s="168" t="s">
        <v>211</v>
      </c>
    </row>
    <row r="71" spans="1:15" ht="20.100000000000001" customHeight="1">
      <c r="A71" s="4">
        <v>1</v>
      </c>
      <c r="B71" s="169" t="s">
        <v>212</v>
      </c>
      <c r="C71" s="146"/>
      <c r="D71" s="147"/>
      <c r="E71" s="148"/>
      <c r="F71" s="149"/>
      <c r="G71" s="150"/>
      <c r="H71" s="151"/>
      <c r="I71" s="150"/>
      <c r="J71" s="151"/>
      <c r="K71" s="150"/>
      <c r="L71" s="151"/>
      <c r="M71" s="150"/>
      <c r="N71" s="152"/>
      <c r="O71" s="153"/>
    </row>
    <row r="72" spans="1:15" ht="20.100000000000001" customHeight="1">
      <c r="A72" s="143">
        <v>1</v>
      </c>
      <c r="B72" s="196" t="s">
        <v>213</v>
      </c>
      <c r="C72" s="188"/>
      <c r="D72" s="189"/>
      <c r="E72" s="190"/>
      <c r="F72" s="191"/>
      <c r="G72" s="150"/>
      <c r="H72" s="151"/>
      <c r="I72" s="150"/>
      <c r="J72" s="151"/>
      <c r="K72" s="150"/>
      <c r="L72" s="151"/>
      <c r="M72" s="150"/>
      <c r="N72" s="152"/>
      <c r="O72" s="195"/>
    </row>
    <row r="73" spans="1:15" ht="20.100000000000001" customHeight="1">
      <c r="A73" s="143">
        <v>1</v>
      </c>
      <c r="B73" s="170" t="s">
        <v>220</v>
      </c>
      <c r="C73" s="171"/>
      <c r="D73" s="155">
        <v>201</v>
      </c>
      <c r="E73" s="172" t="s">
        <v>3</v>
      </c>
      <c r="F73" s="157"/>
      <c r="G73" s="157"/>
      <c r="H73" s="157"/>
      <c r="I73" s="157"/>
      <c r="J73" s="157"/>
      <c r="K73" s="157"/>
      <c r="L73" s="157"/>
      <c r="M73" s="157"/>
      <c r="N73" s="158"/>
      <c r="O73" s="159"/>
    </row>
    <row r="74" spans="1:15" ht="20.100000000000001" customHeight="1">
      <c r="A74" s="143">
        <v>1</v>
      </c>
      <c r="B74" s="170" t="s">
        <v>221</v>
      </c>
      <c r="C74" s="171"/>
      <c r="D74" s="155">
        <v>201</v>
      </c>
      <c r="E74" s="172" t="s">
        <v>3</v>
      </c>
      <c r="F74" s="157"/>
      <c r="G74" s="157"/>
      <c r="H74" s="157"/>
      <c r="I74" s="157"/>
      <c r="J74" s="157"/>
      <c r="K74" s="157"/>
      <c r="L74" s="157"/>
      <c r="M74" s="157"/>
      <c r="N74" s="158"/>
      <c r="O74" s="159"/>
    </row>
    <row r="75" spans="1:15" ht="20.100000000000001" hidden="1" customHeight="1">
      <c r="A75" s="143">
        <v>2</v>
      </c>
      <c r="B75" s="170" t="s">
        <v>214</v>
      </c>
      <c r="C75" s="171"/>
      <c r="D75" s="155"/>
      <c r="E75" s="172" t="s">
        <v>3</v>
      </c>
      <c r="F75" s="149"/>
      <c r="G75" s="149"/>
      <c r="H75" s="149"/>
      <c r="I75" s="157"/>
      <c r="J75" s="149"/>
      <c r="K75" s="157"/>
      <c r="L75" s="149"/>
      <c r="M75" s="157"/>
      <c r="N75" s="158" t="s">
        <v>146</v>
      </c>
      <c r="O75" s="159" t="s">
        <v>222</v>
      </c>
    </row>
    <row r="76" spans="1:15" ht="19.5" hidden="1" customHeight="1">
      <c r="A76" s="143">
        <v>2</v>
      </c>
      <c r="B76" s="170" t="s">
        <v>215</v>
      </c>
      <c r="C76" s="171"/>
      <c r="D76" s="155"/>
      <c r="E76" s="172" t="s">
        <v>3</v>
      </c>
      <c r="F76" s="149"/>
      <c r="G76" s="149"/>
      <c r="H76" s="149"/>
      <c r="I76" s="157"/>
      <c r="J76" s="149"/>
      <c r="K76" s="157"/>
      <c r="L76" s="149"/>
      <c r="M76" s="157"/>
      <c r="N76" s="158" t="s">
        <v>146</v>
      </c>
      <c r="O76" s="159" t="s">
        <v>223</v>
      </c>
    </row>
    <row r="77" spans="1:15" ht="20.100000000000001" customHeight="1">
      <c r="A77" s="143">
        <v>1</v>
      </c>
      <c r="B77" s="169" t="s">
        <v>256</v>
      </c>
      <c r="C77" s="146"/>
      <c r="D77" s="147"/>
      <c r="E77" s="148"/>
      <c r="F77" s="149"/>
      <c r="G77" s="150"/>
      <c r="H77" s="151"/>
      <c r="I77" s="150"/>
      <c r="J77" s="151"/>
      <c r="K77" s="150"/>
      <c r="L77" s="151"/>
      <c r="M77" s="150"/>
      <c r="N77" s="152"/>
      <c r="O77" s="153"/>
    </row>
    <row r="78" spans="1:15" s="164" customFormat="1" ht="20.100000000000001" customHeight="1">
      <c r="A78" s="143">
        <v>1</v>
      </c>
      <c r="B78" s="165" t="s">
        <v>216</v>
      </c>
      <c r="C78" s="166" t="s">
        <v>22</v>
      </c>
      <c r="D78" s="179">
        <v>72.8</v>
      </c>
      <c r="E78" s="148" t="s">
        <v>228</v>
      </c>
      <c r="F78" s="157"/>
      <c r="G78" s="157"/>
      <c r="H78" s="149"/>
      <c r="I78" s="157"/>
      <c r="J78" s="149"/>
      <c r="K78" s="157"/>
      <c r="L78" s="149"/>
      <c r="M78" s="157"/>
      <c r="N78" s="167"/>
      <c r="O78" s="168"/>
    </row>
    <row r="79" spans="1:15" ht="20.100000000000001" customHeight="1">
      <c r="A79" s="143">
        <v>1</v>
      </c>
      <c r="B79" s="169" t="s">
        <v>257</v>
      </c>
      <c r="C79" s="146"/>
      <c r="D79" s="147"/>
      <c r="E79" s="148"/>
      <c r="F79" s="149"/>
      <c r="G79" s="150"/>
      <c r="H79" s="151"/>
      <c r="I79" s="150"/>
      <c r="J79" s="151"/>
      <c r="K79" s="150"/>
      <c r="L79" s="151"/>
      <c r="M79" s="150"/>
      <c r="N79" s="152"/>
      <c r="O79" s="153"/>
    </row>
    <row r="80" spans="1:15" ht="20.100000000000001" customHeight="1">
      <c r="A80" s="4">
        <v>1</v>
      </c>
      <c r="B80" s="170" t="s">
        <v>42</v>
      </c>
      <c r="C80" s="166" t="s">
        <v>43</v>
      </c>
      <c r="D80" s="147">
        <v>2</v>
      </c>
      <c r="E80" s="148" t="s">
        <v>44</v>
      </c>
      <c r="F80" s="149"/>
      <c r="G80" s="149"/>
      <c r="H80" s="149"/>
      <c r="I80" s="157"/>
      <c r="J80" s="149"/>
      <c r="K80" s="157"/>
      <c r="L80" s="149"/>
      <c r="M80" s="157"/>
      <c r="N80" s="173"/>
      <c r="O80" s="168"/>
    </row>
    <row r="81" spans="1:15" ht="20.100000000000001" customHeight="1">
      <c r="A81" s="4">
        <v>1</v>
      </c>
      <c r="B81" s="170" t="s">
        <v>45</v>
      </c>
      <c r="C81" s="166" t="s">
        <v>46</v>
      </c>
      <c r="D81" s="147">
        <v>6</v>
      </c>
      <c r="E81" s="148" t="s">
        <v>44</v>
      </c>
      <c r="F81" s="149"/>
      <c r="G81" s="149"/>
      <c r="H81" s="149"/>
      <c r="I81" s="157"/>
      <c r="J81" s="149"/>
      <c r="K81" s="157"/>
      <c r="L81" s="149"/>
      <c r="M81" s="157"/>
      <c r="N81" s="173"/>
      <c r="O81" s="168"/>
    </row>
    <row r="82" spans="1:15" ht="20.100000000000001" customHeight="1">
      <c r="A82" s="4">
        <v>1</v>
      </c>
      <c r="B82" s="170" t="s">
        <v>47</v>
      </c>
      <c r="C82" s="166" t="s">
        <v>48</v>
      </c>
      <c r="D82" s="155">
        <v>905</v>
      </c>
      <c r="E82" s="148" t="s">
        <v>44</v>
      </c>
      <c r="F82" s="149"/>
      <c r="G82" s="149"/>
      <c r="H82" s="149"/>
      <c r="I82" s="149"/>
      <c r="J82" s="149"/>
      <c r="K82" s="149"/>
      <c r="L82" s="149"/>
      <c r="M82" s="149"/>
      <c r="N82" s="173"/>
      <c r="O82" s="168"/>
    </row>
    <row r="83" spans="1:15" s="177" customFormat="1" ht="20.100000000000001" customHeight="1">
      <c r="A83" s="248">
        <v>1</v>
      </c>
      <c r="B83" s="249" t="s">
        <v>49</v>
      </c>
      <c r="C83" s="197" t="s">
        <v>50</v>
      </c>
      <c r="D83" s="256">
        <v>6.2</v>
      </c>
      <c r="E83" s="198" t="s">
        <v>137</v>
      </c>
      <c r="F83" s="250"/>
      <c r="G83" s="250"/>
      <c r="H83" s="250"/>
      <c r="I83" s="251"/>
      <c r="J83" s="250"/>
      <c r="K83" s="251"/>
      <c r="L83" s="250"/>
      <c r="M83" s="251"/>
      <c r="N83" s="252"/>
      <c r="O83" s="159"/>
    </row>
    <row r="84" spans="1:15" ht="20.100000000000001" customHeight="1">
      <c r="A84" s="131">
        <v>1</v>
      </c>
      <c r="B84" s="170" t="s">
        <v>49</v>
      </c>
      <c r="C84" s="171" t="s">
        <v>50</v>
      </c>
      <c r="D84" s="178">
        <v>12</v>
      </c>
      <c r="E84" s="172" t="s">
        <v>137</v>
      </c>
      <c r="F84" s="149"/>
      <c r="G84" s="149"/>
      <c r="H84" s="149"/>
      <c r="I84" s="157"/>
      <c r="J84" s="149"/>
      <c r="K84" s="157"/>
      <c r="L84" s="149"/>
      <c r="M84" s="157"/>
      <c r="N84" s="174"/>
      <c r="O84" s="159"/>
    </row>
    <row r="85" spans="1:15" s="177" customFormat="1" ht="20.100000000000001" customHeight="1">
      <c r="A85" s="248">
        <v>1</v>
      </c>
      <c r="B85" s="249" t="s">
        <v>51</v>
      </c>
      <c r="C85" s="197"/>
      <c r="D85" s="256">
        <v>15.5</v>
      </c>
      <c r="E85" s="198" t="s">
        <v>67</v>
      </c>
      <c r="F85" s="253"/>
      <c r="G85" s="253"/>
      <c r="H85" s="253"/>
      <c r="I85" s="254"/>
      <c r="J85" s="253"/>
      <c r="K85" s="254"/>
      <c r="L85" s="253"/>
      <c r="M85" s="254"/>
      <c r="N85" s="252"/>
      <c r="O85" s="159"/>
    </row>
    <row r="86" spans="1:15" ht="20.100000000000001" customHeight="1">
      <c r="A86" s="131">
        <v>1</v>
      </c>
      <c r="B86" s="170" t="s">
        <v>51</v>
      </c>
      <c r="C86" s="171"/>
      <c r="D86" s="178">
        <v>30</v>
      </c>
      <c r="E86" s="172" t="s">
        <v>67</v>
      </c>
      <c r="F86" s="149"/>
      <c r="G86" s="149"/>
      <c r="H86" s="149"/>
      <c r="I86" s="157"/>
      <c r="J86" s="149"/>
      <c r="K86" s="157"/>
      <c r="L86" s="149"/>
      <c r="M86" s="157"/>
      <c r="N86" s="174"/>
      <c r="O86" s="159"/>
    </row>
    <row r="87" spans="1:15" ht="19.5" customHeight="1">
      <c r="A87" s="143">
        <v>1</v>
      </c>
      <c r="B87" s="169" t="s">
        <v>224</v>
      </c>
      <c r="C87" s="146"/>
      <c r="D87" s="147"/>
      <c r="E87" s="148"/>
      <c r="F87" s="149"/>
      <c r="G87" s="150"/>
      <c r="H87" s="151"/>
      <c r="I87" s="150"/>
      <c r="J87" s="151"/>
      <c r="K87" s="150"/>
      <c r="L87" s="151"/>
      <c r="M87" s="150"/>
      <c r="N87" s="152"/>
      <c r="O87" s="153"/>
    </row>
    <row r="88" spans="1:15" ht="20.100000000000001" customHeight="1">
      <c r="A88" s="143">
        <v>1</v>
      </c>
      <c r="B88" s="170" t="s">
        <v>225</v>
      </c>
      <c r="C88" s="166"/>
      <c r="D88" s="147">
        <v>1</v>
      </c>
      <c r="E88" s="148" t="s">
        <v>227</v>
      </c>
      <c r="F88" s="149"/>
      <c r="G88" s="149"/>
      <c r="H88" s="149"/>
      <c r="I88" s="157"/>
      <c r="J88" s="149"/>
      <c r="K88" s="157"/>
      <c r="L88" s="149"/>
      <c r="M88" s="157"/>
      <c r="N88" s="173"/>
      <c r="O88" s="168"/>
    </row>
    <row r="89" spans="1:15" ht="20.100000000000001" customHeight="1">
      <c r="A89" s="143">
        <v>1</v>
      </c>
      <c r="B89" s="170" t="s">
        <v>226</v>
      </c>
      <c r="C89" s="166"/>
      <c r="D89" s="147">
        <v>1</v>
      </c>
      <c r="E89" s="148" t="s">
        <v>227</v>
      </c>
      <c r="F89" s="149"/>
      <c r="G89" s="149"/>
      <c r="H89" s="149"/>
      <c r="I89" s="157"/>
      <c r="J89" s="149"/>
      <c r="K89" s="157"/>
      <c r="L89" s="149"/>
      <c r="M89" s="157"/>
      <c r="N89" s="173"/>
      <c r="O89" s="168"/>
    </row>
    <row r="90" spans="1:15" ht="20.100000000000001" customHeight="1">
      <c r="A90" s="143">
        <v>2</v>
      </c>
      <c r="B90" s="201"/>
      <c r="C90" s="202"/>
      <c r="D90" s="189"/>
      <c r="E90" s="190"/>
      <c r="F90" s="191"/>
      <c r="G90" s="192"/>
      <c r="H90" s="191"/>
      <c r="I90" s="199"/>
      <c r="J90" s="191"/>
      <c r="K90" s="200"/>
      <c r="L90" s="191"/>
      <c r="M90" s="200"/>
      <c r="N90" s="194"/>
      <c r="O90" s="195"/>
    </row>
    <row r="91" spans="1:15" ht="20.100000000000001" customHeight="1">
      <c r="A91" s="143">
        <v>1</v>
      </c>
      <c r="B91" s="169" t="s">
        <v>234</v>
      </c>
      <c r="C91" s="146"/>
      <c r="D91" s="147"/>
      <c r="E91" s="148"/>
      <c r="F91" s="149"/>
      <c r="G91" s="150"/>
      <c r="H91" s="151"/>
      <c r="I91" s="150"/>
      <c r="J91" s="151"/>
      <c r="K91" s="150"/>
      <c r="L91" s="151"/>
      <c r="M91" s="150"/>
      <c r="N91" s="152"/>
      <c r="O91" s="153"/>
    </row>
    <row r="92" spans="1:15" ht="20.100000000000001" customHeight="1">
      <c r="A92" s="143">
        <v>1</v>
      </c>
      <c r="B92" s="169" t="s">
        <v>235</v>
      </c>
      <c r="C92" s="146"/>
      <c r="D92" s="147"/>
      <c r="E92" s="148"/>
      <c r="F92" s="149"/>
      <c r="G92" s="150"/>
      <c r="H92" s="151"/>
      <c r="I92" s="150"/>
      <c r="J92" s="151"/>
      <c r="K92" s="150"/>
      <c r="L92" s="151"/>
      <c r="M92" s="150"/>
      <c r="N92" s="152"/>
      <c r="O92" s="153"/>
    </row>
    <row r="93" spans="1:15" ht="20.100000000000001" customHeight="1">
      <c r="A93" s="143">
        <v>1</v>
      </c>
      <c r="B93" s="170" t="s">
        <v>218</v>
      </c>
      <c r="C93" s="166" t="s">
        <v>277</v>
      </c>
      <c r="D93" s="147">
        <v>3070</v>
      </c>
      <c r="E93" s="148" t="s">
        <v>217</v>
      </c>
      <c r="F93" s="149"/>
      <c r="G93" s="149"/>
      <c r="H93" s="149"/>
      <c r="I93" s="157"/>
      <c r="J93" s="149"/>
      <c r="K93" s="157"/>
      <c r="L93" s="149"/>
      <c r="M93" s="157"/>
      <c r="N93" s="173"/>
      <c r="O93" s="168"/>
    </row>
    <row r="94" spans="1:15" s="246" customFormat="1" ht="20.100000000000001" customHeight="1">
      <c r="A94" s="143">
        <v>1</v>
      </c>
      <c r="B94" s="170" t="s">
        <v>278</v>
      </c>
      <c r="C94" s="166" t="s">
        <v>279</v>
      </c>
      <c r="D94" s="147">
        <v>954</v>
      </c>
      <c r="E94" s="148" t="s">
        <v>217</v>
      </c>
      <c r="F94" s="149"/>
      <c r="G94" s="149"/>
      <c r="H94" s="149"/>
      <c r="I94" s="157"/>
      <c r="J94" s="149"/>
      <c r="K94" s="157"/>
      <c r="L94" s="149"/>
      <c r="M94" s="157"/>
      <c r="N94" s="173"/>
      <c r="O94" s="168"/>
    </row>
    <row r="95" spans="1:15" ht="20.100000000000001" customHeight="1">
      <c r="A95" s="143">
        <v>1</v>
      </c>
      <c r="B95" s="169" t="s">
        <v>236</v>
      </c>
      <c r="C95" s="146"/>
      <c r="D95" s="147"/>
      <c r="E95" s="148"/>
      <c r="F95" s="149"/>
      <c r="G95" s="150"/>
      <c r="H95" s="151"/>
      <c r="I95" s="150"/>
      <c r="J95" s="151"/>
      <c r="K95" s="150"/>
      <c r="L95" s="151"/>
      <c r="M95" s="150"/>
      <c r="N95" s="152"/>
      <c r="O95" s="153"/>
    </row>
    <row r="96" spans="1:15" ht="20.100000000000001" customHeight="1">
      <c r="A96" s="143">
        <v>1</v>
      </c>
      <c r="B96" s="204" t="s">
        <v>230</v>
      </c>
      <c r="C96" s="205" t="s">
        <v>255</v>
      </c>
      <c r="D96" s="210">
        <v>0.54</v>
      </c>
      <c r="E96" s="176" t="s">
        <v>251</v>
      </c>
      <c r="F96" s="160"/>
      <c r="G96" s="160"/>
      <c r="H96" s="160"/>
      <c r="I96" s="206"/>
      <c r="J96" s="160"/>
      <c r="K96" s="206"/>
      <c r="L96" s="160"/>
      <c r="M96" s="206"/>
      <c r="N96" s="207"/>
      <c r="O96" s="208"/>
    </row>
  </sheetData>
  <autoFilter ref="A1:A96">
    <filterColumn colId="0">
      <filters>
        <filter val="1"/>
      </filters>
    </filterColumn>
  </autoFilter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2021-01-28T04:49:46Z</cp:lastPrinted>
  <dcterms:created xsi:type="dcterms:W3CDTF">2012-02-01T06:45:17Z</dcterms:created>
  <dcterms:modified xsi:type="dcterms:W3CDTF">2021-02-19T01:03:49Z</dcterms:modified>
</cp:coreProperties>
</file>