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내역서" sheetId="5" r:id="rId1"/>
    <sheet name="Sheet1" sheetId="1" r:id="rId2"/>
  </sheets>
  <definedNames>
    <definedName name="_xlnm.Print_Area" localSheetId="0">내역서!$A$1:$M$100</definedName>
    <definedName name="_xlnm.Print_Titles" localSheetId="0">내역서!$1:$4</definedName>
  </definedNames>
  <calcPr calcId="124519"/>
  <fileRecoveryPr autoRecover="0"/>
</workbook>
</file>

<file path=xl/calcChain.xml><?xml version="1.0" encoding="utf-8"?>
<calcChain xmlns="http://schemas.openxmlformats.org/spreadsheetml/2006/main">
  <c r="R34" i="5"/>
  <c r="AL100"/>
  <c r="H100"/>
  <c r="F100"/>
  <c r="AL76"/>
  <c r="AL52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O46"/>
  <c r="R46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O45"/>
  <c r="R45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O44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O43"/>
  <c r="R43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O42"/>
  <c r="R42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O41"/>
  <c r="R41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O40"/>
  <c r="R40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O39"/>
  <c r="R39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O38"/>
  <c r="R38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O37"/>
  <c r="R37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O36"/>
  <c r="R36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O35"/>
  <c r="R35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O34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O33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O32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O31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T52" s="1"/>
  <c r="S30"/>
  <c r="O30"/>
  <c r="D57"/>
  <c r="D20"/>
  <c r="Z52" l="1"/>
  <c r="U52"/>
  <c r="Y52"/>
  <c r="AC52"/>
  <c r="AG52"/>
  <c r="AK52"/>
  <c r="V52"/>
  <c r="AD52"/>
  <c r="AH52"/>
  <c r="X52"/>
  <c r="AB52"/>
  <c r="AF52"/>
  <c r="AJ52"/>
  <c r="S52"/>
  <c r="W52"/>
  <c r="AA52"/>
  <c r="AE52"/>
  <c r="AI52"/>
  <c r="R32"/>
  <c r="R44"/>
  <c r="R31"/>
  <c r="R30"/>
  <c r="O80" l="1"/>
  <c r="R80"/>
  <c r="S80"/>
  <c r="T80"/>
  <c r="U80"/>
  <c r="V80"/>
  <c r="W80"/>
  <c r="Y80"/>
  <c r="Z80"/>
  <c r="AA80"/>
  <c r="AB80"/>
  <c r="AC80"/>
  <c r="AD80"/>
  <c r="AE80"/>
  <c r="AF80"/>
  <c r="AG80"/>
  <c r="AH80"/>
  <c r="AI80"/>
  <c r="AJ80"/>
  <c r="AK80"/>
  <c r="O79"/>
  <c r="R79"/>
  <c r="S79"/>
  <c r="T79"/>
  <c r="U79"/>
  <c r="V79"/>
  <c r="W79"/>
  <c r="Y79"/>
  <c r="Z79"/>
  <c r="AA79"/>
  <c r="AB79"/>
  <c r="AC79"/>
  <c r="AD79"/>
  <c r="AE79"/>
  <c r="AF79"/>
  <c r="AG79"/>
  <c r="AH79"/>
  <c r="AI79"/>
  <c r="AJ79"/>
  <c r="AK79"/>
  <c r="O78"/>
  <c r="R78"/>
  <c r="S78"/>
  <c r="T78"/>
  <c r="U78"/>
  <c r="V78"/>
  <c r="W78"/>
  <c r="Y78"/>
  <c r="Z78"/>
  <c r="AA78"/>
  <c r="AB78"/>
  <c r="AC78"/>
  <c r="AD78"/>
  <c r="AE78"/>
  <c r="AF78"/>
  <c r="AG78"/>
  <c r="AH78"/>
  <c r="AI78"/>
  <c r="AJ78"/>
  <c r="AK78"/>
  <c r="R59"/>
  <c r="O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O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O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O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O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O54"/>
  <c r="S54"/>
  <c r="S76" s="1"/>
  <c r="T54"/>
  <c r="T76" s="1"/>
  <c r="U54"/>
  <c r="U76" s="1"/>
  <c r="V54"/>
  <c r="V76" s="1"/>
  <c r="W54"/>
  <c r="W76" s="1"/>
  <c r="X54"/>
  <c r="X76" s="1"/>
  <c r="Y54"/>
  <c r="Y76" s="1"/>
  <c r="Z54"/>
  <c r="Z76" s="1"/>
  <c r="AA54"/>
  <c r="AA76" s="1"/>
  <c r="AB54"/>
  <c r="AC54"/>
  <c r="AC76" s="1"/>
  <c r="AD54"/>
  <c r="AD76" s="1"/>
  <c r="AE54"/>
  <c r="AE76" s="1"/>
  <c r="AF54"/>
  <c r="AF76" s="1"/>
  <c r="AG54"/>
  <c r="AG76" s="1"/>
  <c r="AH54"/>
  <c r="AH76" s="1"/>
  <c r="AI54"/>
  <c r="AI76" s="1"/>
  <c r="AJ54"/>
  <c r="AJ76" s="1"/>
  <c r="AK54"/>
  <c r="AK76" s="1"/>
  <c r="AL28"/>
  <c r="O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O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O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O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O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O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O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O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O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O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O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O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O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O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O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O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O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T100" l="1"/>
  <c r="Z100"/>
  <c r="U100"/>
  <c r="AB76"/>
  <c r="AI100"/>
  <c r="AE100"/>
  <c r="AA100"/>
  <c r="V100"/>
  <c r="R100"/>
  <c r="AD100"/>
  <c r="R22"/>
  <c r="AH100"/>
  <c r="AJ100"/>
  <c r="AF100"/>
  <c r="AB100"/>
  <c r="W100"/>
  <c r="S100"/>
  <c r="AK100"/>
  <c r="AG100"/>
  <c r="AC100"/>
  <c r="Y100"/>
  <c r="R56"/>
  <c r="X28"/>
  <c r="W28"/>
  <c r="S28"/>
  <c r="V28"/>
  <c r="Y28"/>
  <c r="AF28"/>
  <c r="Z28"/>
  <c r="T28"/>
  <c r="AK28"/>
  <c r="AE28"/>
  <c r="AJ28"/>
  <c r="AD28"/>
  <c r="AI28"/>
  <c r="AC28"/>
  <c r="AB28"/>
  <c r="AH28"/>
  <c r="AG28"/>
  <c r="AA28"/>
  <c r="U28"/>
  <c r="X80"/>
  <c r="X79"/>
  <c r="R7"/>
  <c r="R15" l="1"/>
  <c r="J100"/>
  <c r="AM100" s="1"/>
  <c r="R13"/>
  <c r="R54"/>
  <c r="R12"/>
  <c r="R14"/>
  <c r="R6"/>
  <c r="R18"/>
  <c r="R11"/>
  <c r="R20"/>
  <c r="R21"/>
  <c r="R10"/>
  <c r="R8"/>
  <c r="R9"/>
  <c r="R16"/>
  <c r="R19"/>
  <c r="R55"/>
  <c r="X78" l="1"/>
  <c r="L100"/>
  <c r="J28"/>
  <c r="R33" l="1"/>
  <c r="R52" s="1"/>
  <c r="J52"/>
  <c r="R17"/>
  <c r="R28" s="1"/>
  <c r="X100"/>
  <c r="J76"/>
  <c r="R57"/>
  <c r="R58"/>
  <c r="H28" l="1"/>
  <c r="R76"/>
  <c r="H76" l="1"/>
  <c r="F76"/>
  <c r="H52" l="1"/>
  <c r="AM76"/>
  <c r="L76" l="1"/>
  <c r="F28"/>
  <c r="AM28" s="1"/>
  <c r="L28" l="1"/>
  <c r="L52" l="1"/>
  <c r="F52"/>
  <c r="AM52" l="1"/>
</calcChain>
</file>

<file path=xl/sharedStrings.xml><?xml version="1.0" encoding="utf-8"?>
<sst xmlns="http://schemas.openxmlformats.org/spreadsheetml/2006/main" count="187" uniqueCount="101">
  <si>
    <t>단위</t>
  </si>
  <si>
    <t>고철</t>
  </si>
  <si>
    <t>경량철A</t>
  </si>
  <si>
    <t>TON</t>
  </si>
  <si>
    <t>M</t>
  </si>
  <si>
    <t>M2</t>
  </si>
  <si>
    <t>건설폐기물수집운반비(운반비)</t>
  </si>
  <si>
    <t>15TON 덤프,매립지반입,30km</t>
  </si>
  <si>
    <t>고소작업대임대료(스카이)</t>
  </si>
  <si>
    <t>5.0톤(40m급),1일 8시간 기준</t>
  </si>
  <si>
    <t>일</t>
  </si>
  <si>
    <t>폐자재처리수수료</t>
  </si>
  <si>
    <t>폐목재류</t>
  </si>
  <si>
    <t>톤</t>
  </si>
  <si>
    <t>폐합성수지</t>
  </si>
  <si>
    <t>수  량</t>
  </si>
  <si>
    <t>재  료  비</t>
  </si>
  <si>
    <t>노  무  비</t>
  </si>
  <si>
    <t>경      비</t>
  </si>
  <si>
    <t>합      계</t>
  </si>
  <si>
    <t>단  가</t>
  </si>
  <si>
    <t>금   액</t>
  </si>
  <si>
    <t>손료요율</t>
  </si>
  <si>
    <t>손료구분</t>
  </si>
  <si>
    <t>적용구분</t>
  </si>
  <si>
    <t>합계구분</t>
  </si>
  <si>
    <t>기계경비</t>
  </si>
  <si>
    <t>합  계</t>
  </si>
  <si>
    <t>이동식강관말비계</t>
  </si>
  <si>
    <t>3개월,1단(2m)</t>
  </si>
  <si>
    <t>대</t>
  </si>
  <si>
    <t>건축물현장정리</t>
  </si>
  <si>
    <t>개보수</t>
  </si>
  <si>
    <t>비닐보양</t>
  </si>
  <si>
    <t>0.1MM</t>
  </si>
  <si>
    <t>수성페인트 로울러칠</t>
  </si>
  <si>
    <t>내벽 2회 1급</t>
  </si>
  <si>
    <t>내천정 2회 1급</t>
  </si>
  <si>
    <t>외벽 2회 1급</t>
  </si>
  <si>
    <t>광택수성페인트 로울러칠</t>
  </si>
  <si>
    <t>바탕만들기</t>
  </si>
  <si>
    <t>콘크리트,몰탈면(벽)</t>
  </si>
  <si>
    <t>콘크리트,몰탈면(천정)</t>
  </si>
  <si>
    <t>녹막이페인트칠</t>
  </si>
  <si>
    <t>1종.1회</t>
  </si>
  <si>
    <t>조합페인트(로울러칠)</t>
  </si>
  <si>
    <t>철재면 2회 1급</t>
  </si>
  <si>
    <t>녹제거</t>
  </si>
  <si>
    <t>발수재도포</t>
  </si>
  <si>
    <t>콘크리트면</t>
  </si>
  <si>
    <t>바닥1.5mm.노출</t>
  </si>
  <si>
    <t>바닥3mm.노출</t>
  </si>
  <si>
    <t>벽, 상도</t>
  </si>
  <si>
    <t>철골재철거</t>
  </si>
  <si>
    <t>LPG사용</t>
  </si>
  <si>
    <t>합판철거</t>
  </si>
  <si>
    <t>바닥, 재사용 無</t>
  </si>
  <si>
    <t>페인트긁어내기</t>
  </si>
  <si>
    <t>우레탄 상도</t>
  </si>
  <si>
    <t>우레탄 중도</t>
  </si>
  <si>
    <t>폐기물상차</t>
  </si>
  <si>
    <t>인력</t>
  </si>
  <si>
    <t>내       역      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</si>
  <si>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</si>
  <si>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</si>
  <si>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</si>
  <si>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</si>
  <si>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</si>
  <si>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</si>
  <si>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</si>
  <si>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</si>
  <si>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</si>
  <si>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</si>
  <si>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</si>
  <si>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</si>
  <si>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</si>
  <si>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</si>
  <si>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</si>
  <si>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</si>
  <si>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</si>
  <si>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</si>
  <si>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</si>
  <si>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</si>
  <si>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</si>
  <si>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</si>
  <si>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</si>
  <si>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균열보수공사</t>
  </si>
  <si>
    <t>건식균열보수,폭:1mm이하</t>
  </si>
  <si>
    <t>습식균열보수,폭:1mm이하</t>
  </si>
  <si>
    <t>누수균열보수,폭:1mm이하</t>
  </si>
  <si>
    <t>바탕면처리</t>
    <phoneticPr fontId="1" type="noConversion"/>
  </si>
  <si>
    <t>공사명 : 두류수영장 실내경영풀 보수공사</t>
    <phoneticPr fontId="1" type="noConversion"/>
  </si>
  <si>
    <t>1. 도장공사</t>
    <phoneticPr fontId="1" type="noConversion"/>
  </si>
  <si>
    <t>4. 폐기물처리비</t>
    <phoneticPr fontId="1" type="noConversion"/>
  </si>
  <si>
    <t>3. 철거공사</t>
    <phoneticPr fontId="1" type="noConversion"/>
  </si>
  <si>
    <t>2. 균열보수공사</t>
    <phoneticPr fontId="1" type="noConversion"/>
  </si>
  <si>
    <t>콘크리트면</t>
    <phoneticPr fontId="1" type="noConversion"/>
  </si>
  <si>
    <t>단면복구</t>
    <phoneticPr fontId="1" type="noConversion"/>
  </si>
  <si>
    <t>무수축몰탈,철근방청처리</t>
    <phoneticPr fontId="1" type="noConversion"/>
  </si>
  <si>
    <t>M2</t>
    <phoneticPr fontId="1" type="noConversion"/>
  </si>
  <si>
    <t>우레탄방수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</si>
</sst>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sz val="9"/>
      <color rgb="FF0000FF"/>
      <name val="굴림체"/>
      <family val="3"/>
      <charset val="129"/>
    </font>
    <font>
      <b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1" xfId="0" quotePrefix="1" applyFont="1" applyFill="1" applyBorder="1" applyAlignment="1">
      <alignment horizontal="left" vertical="center" shrinkToFit="1"/>
    </xf>
    <xf numFmtId="0" fontId="6" fillId="0" borderId="1" xfId="0" quotePrefix="1" applyFont="1" applyFill="1" applyBorder="1" applyAlignment="1">
      <alignment horizontal="center" vertical="center" shrinkToFit="1"/>
    </xf>
    <xf numFmtId="0" fontId="11" fillId="0" borderId="1" xfId="0" quotePrefix="1" applyFont="1" applyFill="1" applyBorder="1" applyAlignment="1">
      <alignment horizontal="left" vertical="center" shrinkToFit="1"/>
    </xf>
    <xf numFmtId="0" fontId="11" fillId="0" borderId="1" xfId="0" quotePrefix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0" xfId="0" applyFont="1" applyFill="1">
      <alignment vertical="center"/>
    </xf>
    <xf numFmtId="0" fontId="11" fillId="0" borderId="1" xfId="0" quotePrefix="1" applyFont="1" applyFill="1" applyBorder="1" applyAlignment="1">
      <alignment horizontal="right" vertical="center" shrinkToFit="1"/>
    </xf>
    <xf numFmtId="0" fontId="12" fillId="0" borderId="0" xfId="0" quotePrefix="1" applyFont="1" applyFill="1">
      <alignment vertical="center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0" fillId="0" borderId="0" xfId="0">
      <alignment vertical="center"/>
    </xf>
    <xf numFmtId="0" fontId="6" fillId="0" borderId="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41" fontId="10" fillId="0" borderId="0" xfId="1" applyFont="1">
      <alignment vertical="center"/>
    </xf>
    <xf numFmtId="0" fontId="6" fillId="0" borderId="1" xfId="0" applyFont="1" applyBorder="1" applyAlignment="1">
      <alignment horizontal="righ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0" fillId="0" borderId="0" xfId="0">
      <alignment vertical="center"/>
    </xf>
    <xf numFmtId="0" fontId="6" fillId="0" borderId="1" xfId="0" applyFont="1" applyBorder="1" applyAlignment="1">
      <alignment horizontal="righ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8"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M100"/>
  <sheetViews>
    <sheetView tabSelected="1" view="pageBreakPreview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M1"/>
    </sheetView>
  </sheetViews>
  <sheetFormatPr defaultRowHeight="16.5"/>
  <cols>
    <col min="1" max="1" width="20" style="2" customWidth="1"/>
    <col min="2" max="2" width="19.875" style="2" customWidth="1"/>
    <col min="3" max="3" width="4.625" style="3" customWidth="1"/>
    <col min="4" max="5" width="7.5" style="1" customWidth="1"/>
    <col min="6" max="6" width="9.625" style="1" customWidth="1"/>
    <col min="7" max="7" width="7.5" style="1" customWidth="1"/>
    <col min="8" max="8" width="9.625" style="1" customWidth="1"/>
    <col min="9" max="9" width="7.5" style="1" customWidth="1"/>
    <col min="10" max="10" width="9.625" style="1" customWidth="1"/>
    <col min="11" max="11" width="7.5" style="1" customWidth="1"/>
    <col min="12" max="12" width="9.625" style="1" customWidth="1"/>
    <col min="13" max="13" width="7.5" style="1" customWidth="1"/>
    <col min="14" max="38" width="0" hidden="1" customWidth="1"/>
    <col min="39" max="39" width="13" bestFit="1" customWidth="1"/>
  </cols>
  <sheetData>
    <row r="1" spans="1:38" ht="30" customHeight="1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38" ht="15.75" customHeight="1">
      <c r="A2" s="49" t="s">
        <v>91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38" ht="18" customHeight="1">
      <c r="A3" s="51" t="s">
        <v>63</v>
      </c>
      <c r="B3" s="51" t="s">
        <v>64</v>
      </c>
      <c r="C3" s="51" t="s">
        <v>0</v>
      </c>
      <c r="D3" s="51" t="s">
        <v>15</v>
      </c>
      <c r="E3" s="51" t="s">
        <v>16</v>
      </c>
      <c r="F3" s="51"/>
      <c r="G3" s="51" t="s">
        <v>17</v>
      </c>
      <c r="H3" s="51"/>
      <c r="I3" s="51" t="s">
        <v>18</v>
      </c>
      <c r="J3" s="51"/>
      <c r="K3" s="51" t="s">
        <v>19</v>
      </c>
      <c r="L3" s="51"/>
      <c r="M3" s="51" t="s">
        <v>65</v>
      </c>
    </row>
    <row r="4" spans="1:38" ht="18" customHeight="1">
      <c r="A4" s="51"/>
      <c r="B4" s="51"/>
      <c r="C4" s="51"/>
      <c r="D4" s="51"/>
      <c r="E4" s="4" t="s">
        <v>20</v>
      </c>
      <c r="F4" s="4" t="s">
        <v>21</v>
      </c>
      <c r="G4" s="4" t="s">
        <v>20</v>
      </c>
      <c r="H4" s="4" t="s">
        <v>21</v>
      </c>
      <c r="I4" s="4" t="s">
        <v>20</v>
      </c>
      <c r="J4" s="4" t="s">
        <v>21</v>
      </c>
      <c r="K4" s="4" t="s">
        <v>20</v>
      </c>
      <c r="L4" s="4" t="s">
        <v>21</v>
      </c>
      <c r="M4" s="51"/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66</v>
      </c>
      <c r="T4" t="s">
        <v>67</v>
      </c>
      <c r="U4" t="s">
        <v>68</v>
      </c>
      <c r="V4" t="s">
        <v>69</v>
      </c>
      <c r="W4" t="s">
        <v>70</v>
      </c>
      <c r="X4" t="s">
        <v>71</v>
      </c>
      <c r="Y4" t="s">
        <v>72</v>
      </c>
      <c r="Z4" t="s">
        <v>73</v>
      </c>
      <c r="AA4" t="s">
        <v>74</v>
      </c>
      <c r="AB4" t="s">
        <v>75</v>
      </c>
      <c r="AC4" t="s">
        <v>76</v>
      </c>
      <c r="AD4" t="s">
        <v>77</v>
      </c>
      <c r="AE4" t="s">
        <v>78</v>
      </c>
      <c r="AF4" t="s">
        <v>79</v>
      </c>
      <c r="AG4" t="s">
        <v>80</v>
      </c>
      <c r="AH4" t="s">
        <v>81</v>
      </c>
      <c r="AI4" t="s">
        <v>82</v>
      </c>
      <c r="AJ4" t="s">
        <v>83</v>
      </c>
      <c r="AK4" t="s">
        <v>84</v>
      </c>
      <c r="AL4" t="s">
        <v>85</v>
      </c>
    </row>
    <row r="5" spans="1:38" ht="18" customHeight="1">
      <c r="A5" s="52" t="s">
        <v>92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38" s="22" customFormat="1" ht="18" customHeight="1">
      <c r="A6" s="17" t="s">
        <v>28</v>
      </c>
      <c r="B6" s="17" t="s">
        <v>29</v>
      </c>
      <c r="C6" s="18" t="s">
        <v>30</v>
      </c>
      <c r="D6" s="19">
        <v>6</v>
      </c>
      <c r="E6" s="19"/>
      <c r="F6" s="19"/>
      <c r="G6" s="19"/>
      <c r="H6" s="19"/>
      <c r="I6" s="19"/>
      <c r="J6" s="19"/>
      <c r="K6" s="19"/>
      <c r="L6" s="19"/>
      <c r="M6" s="23"/>
      <c r="O6" s="22" t="str">
        <f>""</f>
        <v/>
      </c>
      <c r="P6" s="24" t="s">
        <v>26</v>
      </c>
      <c r="Q6" s="22">
        <v>1</v>
      </c>
      <c r="R6" s="22">
        <f t="shared" ref="R6:R22" si="0">IF(P6="기계경비", J6, 0)</f>
        <v>0</v>
      </c>
      <c r="S6" s="22">
        <f t="shared" ref="S6:S22" si="1">IF(P6="운반비", J6, 0)</f>
        <v>0</v>
      </c>
      <c r="T6" s="22">
        <f t="shared" ref="T6:T22" si="2">IF(P6="작업부산물", F6, 0)</f>
        <v>0</v>
      </c>
      <c r="U6" s="22">
        <f t="shared" ref="U6:U22" si="3">IF(P6="관급", F6, 0)</f>
        <v>0</v>
      </c>
      <c r="V6" s="22">
        <f t="shared" ref="V6:V22" si="4">IF(P6="외주비", J6, 0)</f>
        <v>0</v>
      </c>
      <c r="W6" s="22">
        <f t="shared" ref="W6:W22" si="5">IF(P6="장비비", J6, 0)</f>
        <v>0</v>
      </c>
      <c r="X6" s="22">
        <f t="shared" ref="X6:X22" si="6">IF(P6="폐기물처리비", J6, 0)</f>
        <v>0</v>
      </c>
      <c r="Y6" s="22">
        <f t="shared" ref="Y6:Y22" si="7">IF(P6="가설비", J6, 0)</f>
        <v>0</v>
      </c>
      <c r="Z6" s="22">
        <f t="shared" ref="Z6:Z22" si="8">IF(P6="잡비제외분", F6, 0)</f>
        <v>0</v>
      </c>
      <c r="AA6" s="22">
        <f t="shared" ref="AA6:AA22" si="9">IF(P6="사급자재대", L6, 0)</f>
        <v>0</v>
      </c>
      <c r="AB6" s="22">
        <f t="shared" ref="AB6:AB22" si="10">IF(P6="관급자재대", L6, 0)</f>
        <v>0</v>
      </c>
      <c r="AC6" s="22">
        <f t="shared" ref="AC6:AC22" si="11">IF(P6="사용자항목1", L6, 0)</f>
        <v>0</v>
      </c>
      <c r="AD6" s="22">
        <f t="shared" ref="AD6:AD22" si="12">IF(P6="사용자항목2", L6, 0)</f>
        <v>0</v>
      </c>
      <c r="AE6" s="22">
        <f t="shared" ref="AE6:AE22" si="13">IF(P6="사용자항목3", L6, 0)</f>
        <v>0</v>
      </c>
      <c r="AF6" s="22">
        <f t="shared" ref="AF6:AF22" si="14">IF(P6="사용자항목4", L6, 0)</f>
        <v>0</v>
      </c>
      <c r="AG6" s="22">
        <f t="shared" ref="AG6:AG22" si="15">IF(P6="사용자항목5", L6, 0)</f>
        <v>0</v>
      </c>
      <c r="AH6" s="22">
        <f t="shared" ref="AH6:AH22" si="16">IF(P6="사용자항목6", L6, 0)</f>
        <v>0</v>
      </c>
      <c r="AI6" s="22">
        <f t="shared" ref="AI6:AI22" si="17">IF(P6="사용자항목7", L6, 0)</f>
        <v>0</v>
      </c>
      <c r="AJ6" s="22">
        <f t="shared" ref="AJ6:AJ22" si="18">IF(P6="사용자항목8", L6, 0)</f>
        <v>0</v>
      </c>
      <c r="AK6" s="22">
        <f t="shared" ref="AK6:AK22" si="19">IF(P6="사용자항목9", L6, 0)</f>
        <v>0</v>
      </c>
    </row>
    <row r="7" spans="1:38" s="22" customFormat="1" ht="18" customHeight="1">
      <c r="A7" s="17" t="s">
        <v>31</v>
      </c>
      <c r="B7" s="17" t="s">
        <v>32</v>
      </c>
      <c r="C7" s="18" t="s">
        <v>5</v>
      </c>
      <c r="D7" s="19">
        <v>1802.9</v>
      </c>
      <c r="E7" s="19"/>
      <c r="F7" s="19"/>
      <c r="G7" s="19"/>
      <c r="H7" s="19"/>
      <c r="I7" s="19"/>
      <c r="J7" s="19"/>
      <c r="K7" s="19"/>
      <c r="L7" s="19"/>
      <c r="M7" s="23"/>
      <c r="O7" s="22" t="str">
        <f>""</f>
        <v/>
      </c>
      <c r="P7" s="24" t="s">
        <v>26</v>
      </c>
      <c r="Q7" s="22">
        <v>1</v>
      </c>
      <c r="R7" s="22">
        <f t="shared" si="0"/>
        <v>0</v>
      </c>
      <c r="S7" s="22">
        <f t="shared" si="1"/>
        <v>0</v>
      </c>
      <c r="T7" s="22">
        <f t="shared" si="2"/>
        <v>0</v>
      </c>
      <c r="U7" s="22">
        <f t="shared" si="3"/>
        <v>0</v>
      </c>
      <c r="V7" s="22">
        <f t="shared" si="4"/>
        <v>0</v>
      </c>
      <c r="W7" s="22">
        <f t="shared" si="5"/>
        <v>0</v>
      </c>
      <c r="X7" s="22">
        <f t="shared" si="6"/>
        <v>0</v>
      </c>
      <c r="Y7" s="22">
        <f t="shared" si="7"/>
        <v>0</v>
      </c>
      <c r="Z7" s="22">
        <f t="shared" si="8"/>
        <v>0</v>
      </c>
      <c r="AA7" s="22">
        <f t="shared" si="9"/>
        <v>0</v>
      </c>
      <c r="AB7" s="22">
        <f t="shared" si="10"/>
        <v>0</v>
      </c>
      <c r="AC7" s="22">
        <f t="shared" si="11"/>
        <v>0</v>
      </c>
      <c r="AD7" s="22">
        <f t="shared" si="12"/>
        <v>0</v>
      </c>
      <c r="AE7" s="22">
        <f t="shared" si="13"/>
        <v>0</v>
      </c>
      <c r="AF7" s="22">
        <f t="shared" si="14"/>
        <v>0</v>
      </c>
      <c r="AG7" s="22">
        <f t="shared" si="15"/>
        <v>0</v>
      </c>
      <c r="AH7" s="22">
        <f t="shared" si="16"/>
        <v>0</v>
      </c>
      <c r="AI7" s="22">
        <f t="shared" si="17"/>
        <v>0</v>
      </c>
      <c r="AJ7" s="22">
        <f t="shared" si="18"/>
        <v>0</v>
      </c>
      <c r="AK7" s="22">
        <f t="shared" si="19"/>
        <v>0</v>
      </c>
    </row>
    <row r="8" spans="1:38" s="22" customFormat="1" ht="18" customHeight="1">
      <c r="A8" s="17" t="s">
        <v>33</v>
      </c>
      <c r="B8" s="17" t="s">
        <v>34</v>
      </c>
      <c r="C8" s="18" t="s">
        <v>5</v>
      </c>
      <c r="D8" s="19">
        <v>1847</v>
      </c>
      <c r="E8" s="19"/>
      <c r="F8" s="19"/>
      <c r="G8" s="19"/>
      <c r="H8" s="19"/>
      <c r="I8" s="19"/>
      <c r="J8" s="19"/>
      <c r="K8" s="19"/>
      <c r="L8" s="19"/>
      <c r="M8" s="23"/>
      <c r="O8" s="22" t="str">
        <f>""</f>
        <v/>
      </c>
      <c r="P8" s="24" t="s">
        <v>26</v>
      </c>
      <c r="Q8" s="22">
        <v>1</v>
      </c>
      <c r="R8" s="22">
        <f t="shared" si="0"/>
        <v>0</v>
      </c>
      <c r="S8" s="22">
        <f t="shared" si="1"/>
        <v>0</v>
      </c>
      <c r="T8" s="22">
        <f t="shared" si="2"/>
        <v>0</v>
      </c>
      <c r="U8" s="22">
        <f t="shared" si="3"/>
        <v>0</v>
      </c>
      <c r="V8" s="22">
        <f t="shared" si="4"/>
        <v>0</v>
      </c>
      <c r="W8" s="22">
        <f t="shared" si="5"/>
        <v>0</v>
      </c>
      <c r="X8" s="22">
        <f t="shared" si="6"/>
        <v>0</v>
      </c>
      <c r="Y8" s="22">
        <f t="shared" si="7"/>
        <v>0</v>
      </c>
      <c r="Z8" s="22">
        <f t="shared" si="8"/>
        <v>0</v>
      </c>
      <c r="AA8" s="22">
        <f t="shared" si="9"/>
        <v>0</v>
      </c>
      <c r="AB8" s="22">
        <f t="shared" si="10"/>
        <v>0</v>
      </c>
      <c r="AC8" s="22">
        <f t="shared" si="11"/>
        <v>0</v>
      </c>
      <c r="AD8" s="22">
        <f t="shared" si="12"/>
        <v>0</v>
      </c>
      <c r="AE8" s="22">
        <f t="shared" si="13"/>
        <v>0</v>
      </c>
      <c r="AF8" s="22">
        <f t="shared" si="14"/>
        <v>0</v>
      </c>
      <c r="AG8" s="22">
        <f t="shared" si="15"/>
        <v>0</v>
      </c>
      <c r="AH8" s="22">
        <f t="shared" si="16"/>
        <v>0</v>
      </c>
      <c r="AI8" s="22">
        <f t="shared" si="17"/>
        <v>0</v>
      </c>
      <c r="AJ8" s="22">
        <f t="shared" si="18"/>
        <v>0</v>
      </c>
      <c r="AK8" s="22">
        <f t="shared" si="19"/>
        <v>0</v>
      </c>
    </row>
    <row r="9" spans="1:38" s="22" customFormat="1" ht="18" customHeight="1">
      <c r="A9" s="17" t="s">
        <v>35</v>
      </c>
      <c r="B9" s="17" t="s">
        <v>36</v>
      </c>
      <c r="C9" s="18" t="s">
        <v>5</v>
      </c>
      <c r="D9" s="19">
        <v>357.9</v>
      </c>
      <c r="E9" s="19"/>
      <c r="F9" s="19"/>
      <c r="G9" s="19"/>
      <c r="H9" s="19"/>
      <c r="I9" s="19"/>
      <c r="J9" s="19"/>
      <c r="K9" s="19"/>
      <c r="L9" s="19"/>
      <c r="M9" s="23"/>
      <c r="O9" s="22" t="str">
        <f>""</f>
        <v/>
      </c>
      <c r="P9" s="24" t="s">
        <v>26</v>
      </c>
      <c r="Q9" s="22">
        <v>1</v>
      </c>
      <c r="R9" s="22">
        <f t="shared" si="0"/>
        <v>0</v>
      </c>
      <c r="S9" s="22">
        <f t="shared" si="1"/>
        <v>0</v>
      </c>
      <c r="T9" s="22">
        <f t="shared" si="2"/>
        <v>0</v>
      </c>
      <c r="U9" s="22">
        <f t="shared" si="3"/>
        <v>0</v>
      </c>
      <c r="V9" s="22">
        <f t="shared" si="4"/>
        <v>0</v>
      </c>
      <c r="W9" s="22">
        <f t="shared" si="5"/>
        <v>0</v>
      </c>
      <c r="X9" s="22">
        <f t="shared" si="6"/>
        <v>0</v>
      </c>
      <c r="Y9" s="22">
        <f t="shared" si="7"/>
        <v>0</v>
      </c>
      <c r="Z9" s="22">
        <f t="shared" si="8"/>
        <v>0</v>
      </c>
      <c r="AA9" s="22">
        <f t="shared" si="9"/>
        <v>0</v>
      </c>
      <c r="AB9" s="22">
        <f t="shared" si="10"/>
        <v>0</v>
      </c>
      <c r="AC9" s="22">
        <f t="shared" si="11"/>
        <v>0</v>
      </c>
      <c r="AD9" s="22">
        <f t="shared" si="12"/>
        <v>0</v>
      </c>
      <c r="AE9" s="22">
        <f t="shared" si="13"/>
        <v>0</v>
      </c>
      <c r="AF9" s="22">
        <f t="shared" si="14"/>
        <v>0</v>
      </c>
      <c r="AG9" s="22">
        <f t="shared" si="15"/>
        <v>0</v>
      </c>
      <c r="AH9" s="22">
        <f t="shared" si="16"/>
        <v>0</v>
      </c>
      <c r="AI9" s="22">
        <f t="shared" si="17"/>
        <v>0</v>
      </c>
      <c r="AJ9" s="22">
        <f t="shared" si="18"/>
        <v>0</v>
      </c>
      <c r="AK9" s="22">
        <f t="shared" si="19"/>
        <v>0</v>
      </c>
    </row>
    <row r="10" spans="1:38" s="22" customFormat="1" ht="18" customHeight="1">
      <c r="A10" s="17" t="s">
        <v>35</v>
      </c>
      <c r="B10" s="17" t="s">
        <v>37</v>
      </c>
      <c r="C10" s="18" t="s">
        <v>5</v>
      </c>
      <c r="D10" s="19">
        <v>261</v>
      </c>
      <c r="E10" s="19"/>
      <c r="F10" s="19"/>
      <c r="G10" s="19"/>
      <c r="H10" s="19"/>
      <c r="I10" s="19"/>
      <c r="J10" s="19"/>
      <c r="K10" s="19"/>
      <c r="L10" s="19"/>
      <c r="M10" s="23"/>
      <c r="O10" s="22" t="str">
        <f>""</f>
        <v/>
      </c>
      <c r="P10" s="24" t="s">
        <v>26</v>
      </c>
      <c r="Q10" s="22">
        <v>1</v>
      </c>
      <c r="R10" s="22">
        <f t="shared" si="0"/>
        <v>0</v>
      </c>
      <c r="S10" s="22">
        <f t="shared" si="1"/>
        <v>0</v>
      </c>
      <c r="T10" s="22">
        <f t="shared" si="2"/>
        <v>0</v>
      </c>
      <c r="U10" s="22">
        <f t="shared" si="3"/>
        <v>0</v>
      </c>
      <c r="V10" s="22">
        <f t="shared" si="4"/>
        <v>0</v>
      </c>
      <c r="W10" s="22">
        <f t="shared" si="5"/>
        <v>0</v>
      </c>
      <c r="X10" s="22">
        <f t="shared" si="6"/>
        <v>0</v>
      </c>
      <c r="Y10" s="22">
        <f t="shared" si="7"/>
        <v>0</v>
      </c>
      <c r="Z10" s="22">
        <f t="shared" si="8"/>
        <v>0</v>
      </c>
      <c r="AA10" s="22">
        <f t="shared" si="9"/>
        <v>0</v>
      </c>
      <c r="AB10" s="22">
        <f t="shared" si="10"/>
        <v>0</v>
      </c>
      <c r="AC10" s="22">
        <f t="shared" si="11"/>
        <v>0</v>
      </c>
      <c r="AD10" s="22">
        <f t="shared" si="12"/>
        <v>0</v>
      </c>
      <c r="AE10" s="22">
        <f t="shared" si="13"/>
        <v>0</v>
      </c>
      <c r="AF10" s="22">
        <f t="shared" si="14"/>
        <v>0</v>
      </c>
      <c r="AG10" s="22">
        <f t="shared" si="15"/>
        <v>0</v>
      </c>
      <c r="AH10" s="22">
        <f t="shared" si="16"/>
        <v>0</v>
      </c>
      <c r="AI10" s="22">
        <f t="shared" si="17"/>
        <v>0</v>
      </c>
      <c r="AJ10" s="22">
        <f t="shared" si="18"/>
        <v>0</v>
      </c>
      <c r="AK10" s="22">
        <f t="shared" si="19"/>
        <v>0</v>
      </c>
    </row>
    <row r="11" spans="1:38" s="22" customFormat="1" ht="18" customHeight="1">
      <c r="A11" s="17" t="s">
        <v>35</v>
      </c>
      <c r="B11" s="17" t="s">
        <v>38</v>
      </c>
      <c r="C11" s="18" t="s">
        <v>5</v>
      </c>
      <c r="D11" s="19">
        <v>85.5</v>
      </c>
      <c r="E11" s="19"/>
      <c r="F11" s="19"/>
      <c r="G11" s="19"/>
      <c r="H11" s="19"/>
      <c r="I11" s="19"/>
      <c r="J11" s="19"/>
      <c r="K11" s="19"/>
      <c r="L11" s="19"/>
      <c r="M11" s="23"/>
      <c r="O11" s="22" t="str">
        <f>""</f>
        <v/>
      </c>
      <c r="P11" s="24" t="s">
        <v>26</v>
      </c>
      <c r="Q11" s="22">
        <v>1</v>
      </c>
      <c r="R11" s="22">
        <f t="shared" si="0"/>
        <v>0</v>
      </c>
      <c r="S11" s="22">
        <f t="shared" si="1"/>
        <v>0</v>
      </c>
      <c r="T11" s="22">
        <f t="shared" si="2"/>
        <v>0</v>
      </c>
      <c r="U11" s="22">
        <f t="shared" si="3"/>
        <v>0</v>
      </c>
      <c r="V11" s="22">
        <f t="shared" si="4"/>
        <v>0</v>
      </c>
      <c r="W11" s="22">
        <f t="shared" si="5"/>
        <v>0</v>
      </c>
      <c r="X11" s="22">
        <f t="shared" si="6"/>
        <v>0</v>
      </c>
      <c r="Y11" s="22">
        <f t="shared" si="7"/>
        <v>0</v>
      </c>
      <c r="Z11" s="22">
        <f t="shared" si="8"/>
        <v>0</v>
      </c>
      <c r="AA11" s="22">
        <f t="shared" si="9"/>
        <v>0</v>
      </c>
      <c r="AB11" s="22">
        <f t="shared" si="10"/>
        <v>0</v>
      </c>
      <c r="AC11" s="22">
        <f t="shared" si="11"/>
        <v>0</v>
      </c>
      <c r="AD11" s="22">
        <f t="shared" si="12"/>
        <v>0</v>
      </c>
      <c r="AE11" s="22">
        <f t="shared" si="13"/>
        <v>0</v>
      </c>
      <c r="AF11" s="22">
        <f t="shared" si="14"/>
        <v>0</v>
      </c>
      <c r="AG11" s="22">
        <f t="shared" si="15"/>
        <v>0</v>
      </c>
      <c r="AH11" s="22">
        <f t="shared" si="16"/>
        <v>0</v>
      </c>
      <c r="AI11" s="22">
        <f t="shared" si="17"/>
        <v>0</v>
      </c>
      <c r="AJ11" s="22">
        <f t="shared" si="18"/>
        <v>0</v>
      </c>
      <c r="AK11" s="22">
        <f t="shared" si="19"/>
        <v>0</v>
      </c>
    </row>
    <row r="12" spans="1:38" s="22" customFormat="1" ht="18" customHeight="1">
      <c r="A12" s="17" t="s">
        <v>39</v>
      </c>
      <c r="B12" s="17" t="s">
        <v>38</v>
      </c>
      <c r="C12" s="18" t="s">
        <v>5</v>
      </c>
      <c r="D12" s="19">
        <v>3986.5</v>
      </c>
      <c r="E12" s="19"/>
      <c r="F12" s="19"/>
      <c r="G12" s="19"/>
      <c r="H12" s="19"/>
      <c r="I12" s="19"/>
      <c r="J12" s="19"/>
      <c r="K12" s="19"/>
      <c r="L12" s="19"/>
      <c r="M12" s="23"/>
      <c r="O12" s="22" t="str">
        <f>""</f>
        <v/>
      </c>
      <c r="P12" s="24" t="s">
        <v>26</v>
      </c>
      <c r="Q12" s="22">
        <v>1</v>
      </c>
      <c r="R12" s="22">
        <f t="shared" si="0"/>
        <v>0</v>
      </c>
      <c r="S12" s="22">
        <f t="shared" si="1"/>
        <v>0</v>
      </c>
      <c r="T12" s="22">
        <f t="shared" si="2"/>
        <v>0</v>
      </c>
      <c r="U12" s="22">
        <f t="shared" si="3"/>
        <v>0</v>
      </c>
      <c r="V12" s="22">
        <f t="shared" si="4"/>
        <v>0</v>
      </c>
      <c r="W12" s="22">
        <f t="shared" si="5"/>
        <v>0</v>
      </c>
      <c r="X12" s="22">
        <f t="shared" si="6"/>
        <v>0</v>
      </c>
      <c r="Y12" s="22">
        <f t="shared" si="7"/>
        <v>0</v>
      </c>
      <c r="Z12" s="22">
        <f t="shared" si="8"/>
        <v>0</v>
      </c>
      <c r="AA12" s="22">
        <f t="shared" si="9"/>
        <v>0</v>
      </c>
      <c r="AB12" s="22">
        <f t="shared" si="10"/>
        <v>0</v>
      </c>
      <c r="AC12" s="22">
        <f t="shared" si="11"/>
        <v>0</v>
      </c>
      <c r="AD12" s="22">
        <f t="shared" si="12"/>
        <v>0</v>
      </c>
      <c r="AE12" s="22">
        <f t="shared" si="13"/>
        <v>0</v>
      </c>
      <c r="AF12" s="22">
        <f t="shared" si="14"/>
        <v>0</v>
      </c>
      <c r="AG12" s="22">
        <f t="shared" si="15"/>
        <v>0</v>
      </c>
      <c r="AH12" s="22">
        <f t="shared" si="16"/>
        <v>0</v>
      </c>
      <c r="AI12" s="22">
        <f t="shared" si="17"/>
        <v>0</v>
      </c>
      <c r="AJ12" s="22">
        <f t="shared" si="18"/>
        <v>0</v>
      </c>
      <c r="AK12" s="22">
        <f t="shared" si="19"/>
        <v>0</v>
      </c>
    </row>
    <row r="13" spans="1:38" s="22" customFormat="1" ht="18" customHeight="1">
      <c r="A13" s="17" t="s">
        <v>40</v>
      </c>
      <c r="B13" s="17" t="s">
        <v>41</v>
      </c>
      <c r="C13" s="18" t="s">
        <v>5</v>
      </c>
      <c r="D13" s="19">
        <v>4429.8999999999996</v>
      </c>
      <c r="E13" s="19"/>
      <c r="F13" s="19"/>
      <c r="G13" s="19"/>
      <c r="H13" s="19"/>
      <c r="I13" s="19"/>
      <c r="J13" s="19"/>
      <c r="K13" s="19"/>
      <c r="L13" s="19"/>
      <c r="M13" s="23"/>
      <c r="O13" s="22" t="str">
        <f>""</f>
        <v/>
      </c>
      <c r="P13" s="24" t="s">
        <v>26</v>
      </c>
      <c r="Q13" s="22">
        <v>1</v>
      </c>
      <c r="R13" s="22">
        <f t="shared" si="0"/>
        <v>0</v>
      </c>
      <c r="S13" s="22">
        <f t="shared" si="1"/>
        <v>0</v>
      </c>
      <c r="T13" s="22">
        <f t="shared" si="2"/>
        <v>0</v>
      </c>
      <c r="U13" s="22">
        <f t="shared" si="3"/>
        <v>0</v>
      </c>
      <c r="V13" s="22">
        <f t="shared" si="4"/>
        <v>0</v>
      </c>
      <c r="W13" s="22">
        <f t="shared" si="5"/>
        <v>0</v>
      </c>
      <c r="X13" s="22">
        <f t="shared" si="6"/>
        <v>0</v>
      </c>
      <c r="Y13" s="22">
        <f t="shared" si="7"/>
        <v>0</v>
      </c>
      <c r="Z13" s="22">
        <f t="shared" si="8"/>
        <v>0</v>
      </c>
      <c r="AA13" s="22">
        <f t="shared" si="9"/>
        <v>0</v>
      </c>
      <c r="AB13" s="22">
        <f t="shared" si="10"/>
        <v>0</v>
      </c>
      <c r="AC13" s="22">
        <f t="shared" si="11"/>
        <v>0</v>
      </c>
      <c r="AD13" s="22">
        <f t="shared" si="12"/>
        <v>0</v>
      </c>
      <c r="AE13" s="22">
        <f t="shared" si="13"/>
        <v>0</v>
      </c>
      <c r="AF13" s="22">
        <f t="shared" si="14"/>
        <v>0</v>
      </c>
      <c r="AG13" s="22">
        <f t="shared" si="15"/>
        <v>0</v>
      </c>
      <c r="AH13" s="22">
        <f t="shared" si="16"/>
        <v>0</v>
      </c>
      <c r="AI13" s="22">
        <f t="shared" si="17"/>
        <v>0</v>
      </c>
      <c r="AJ13" s="22">
        <f t="shared" si="18"/>
        <v>0</v>
      </c>
      <c r="AK13" s="22">
        <f t="shared" si="19"/>
        <v>0</v>
      </c>
    </row>
    <row r="14" spans="1:38" s="22" customFormat="1" ht="18" customHeight="1">
      <c r="A14" s="17" t="s">
        <v>40</v>
      </c>
      <c r="B14" s="17" t="s">
        <v>42</v>
      </c>
      <c r="C14" s="18" t="s">
        <v>5</v>
      </c>
      <c r="D14" s="19">
        <v>261</v>
      </c>
      <c r="E14" s="19"/>
      <c r="F14" s="19"/>
      <c r="G14" s="19"/>
      <c r="H14" s="19"/>
      <c r="I14" s="19"/>
      <c r="J14" s="19"/>
      <c r="K14" s="19"/>
      <c r="L14" s="19"/>
      <c r="M14" s="23"/>
      <c r="O14" s="22" t="str">
        <f>""</f>
        <v/>
      </c>
      <c r="P14" s="24" t="s">
        <v>26</v>
      </c>
      <c r="Q14" s="22">
        <v>1</v>
      </c>
      <c r="R14" s="22">
        <f t="shared" si="0"/>
        <v>0</v>
      </c>
      <c r="S14" s="22">
        <f t="shared" si="1"/>
        <v>0</v>
      </c>
      <c r="T14" s="22">
        <f t="shared" si="2"/>
        <v>0</v>
      </c>
      <c r="U14" s="22">
        <f t="shared" si="3"/>
        <v>0</v>
      </c>
      <c r="V14" s="22">
        <f t="shared" si="4"/>
        <v>0</v>
      </c>
      <c r="W14" s="22">
        <f t="shared" si="5"/>
        <v>0</v>
      </c>
      <c r="X14" s="22">
        <f t="shared" si="6"/>
        <v>0</v>
      </c>
      <c r="Y14" s="22">
        <f t="shared" si="7"/>
        <v>0</v>
      </c>
      <c r="Z14" s="22">
        <f t="shared" si="8"/>
        <v>0</v>
      </c>
      <c r="AA14" s="22">
        <f t="shared" si="9"/>
        <v>0</v>
      </c>
      <c r="AB14" s="22">
        <f t="shared" si="10"/>
        <v>0</v>
      </c>
      <c r="AC14" s="22">
        <f t="shared" si="11"/>
        <v>0</v>
      </c>
      <c r="AD14" s="22">
        <f t="shared" si="12"/>
        <v>0</v>
      </c>
      <c r="AE14" s="22">
        <f t="shared" si="13"/>
        <v>0</v>
      </c>
      <c r="AF14" s="22">
        <f t="shared" si="14"/>
        <v>0</v>
      </c>
      <c r="AG14" s="22">
        <f t="shared" si="15"/>
        <v>0</v>
      </c>
      <c r="AH14" s="22">
        <f t="shared" si="16"/>
        <v>0</v>
      </c>
      <c r="AI14" s="22">
        <f t="shared" si="17"/>
        <v>0</v>
      </c>
      <c r="AJ14" s="22">
        <f t="shared" si="18"/>
        <v>0</v>
      </c>
      <c r="AK14" s="22">
        <f t="shared" si="19"/>
        <v>0</v>
      </c>
    </row>
    <row r="15" spans="1:38" s="22" customFormat="1" ht="18" customHeight="1">
      <c r="A15" s="17" t="s">
        <v>43</v>
      </c>
      <c r="B15" s="17" t="s">
        <v>44</v>
      </c>
      <c r="C15" s="18" t="s">
        <v>5</v>
      </c>
      <c r="D15" s="19">
        <v>21.7</v>
      </c>
      <c r="E15" s="19"/>
      <c r="F15" s="19"/>
      <c r="G15" s="19"/>
      <c r="H15" s="19"/>
      <c r="I15" s="19"/>
      <c r="J15" s="19"/>
      <c r="K15" s="19"/>
      <c r="L15" s="19"/>
      <c r="M15" s="23"/>
      <c r="O15" s="22" t="str">
        <f>""</f>
        <v/>
      </c>
      <c r="P15" s="24" t="s">
        <v>26</v>
      </c>
      <c r="Q15" s="22">
        <v>1</v>
      </c>
      <c r="R15" s="22">
        <f t="shared" si="0"/>
        <v>0</v>
      </c>
      <c r="S15" s="22">
        <f t="shared" si="1"/>
        <v>0</v>
      </c>
      <c r="T15" s="22">
        <f t="shared" si="2"/>
        <v>0</v>
      </c>
      <c r="U15" s="22">
        <f t="shared" si="3"/>
        <v>0</v>
      </c>
      <c r="V15" s="22">
        <f t="shared" si="4"/>
        <v>0</v>
      </c>
      <c r="W15" s="22">
        <f t="shared" si="5"/>
        <v>0</v>
      </c>
      <c r="X15" s="22">
        <f t="shared" si="6"/>
        <v>0</v>
      </c>
      <c r="Y15" s="22">
        <f t="shared" si="7"/>
        <v>0</v>
      </c>
      <c r="Z15" s="22">
        <f t="shared" si="8"/>
        <v>0</v>
      </c>
      <c r="AA15" s="22">
        <f t="shared" si="9"/>
        <v>0</v>
      </c>
      <c r="AB15" s="22">
        <f t="shared" si="10"/>
        <v>0</v>
      </c>
      <c r="AC15" s="22">
        <f t="shared" si="11"/>
        <v>0</v>
      </c>
      <c r="AD15" s="22">
        <f t="shared" si="12"/>
        <v>0</v>
      </c>
      <c r="AE15" s="22">
        <f t="shared" si="13"/>
        <v>0</v>
      </c>
      <c r="AF15" s="22">
        <f t="shared" si="14"/>
        <v>0</v>
      </c>
      <c r="AG15" s="22">
        <f t="shared" si="15"/>
        <v>0</v>
      </c>
      <c r="AH15" s="22">
        <f t="shared" si="16"/>
        <v>0</v>
      </c>
      <c r="AI15" s="22">
        <f t="shared" si="17"/>
        <v>0</v>
      </c>
      <c r="AJ15" s="22">
        <f t="shared" si="18"/>
        <v>0</v>
      </c>
      <c r="AK15" s="22">
        <f t="shared" si="19"/>
        <v>0</v>
      </c>
    </row>
    <row r="16" spans="1:38" s="22" customFormat="1" ht="18" customHeight="1">
      <c r="A16" s="17" t="s">
        <v>45</v>
      </c>
      <c r="B16" s="17" t="s">
        <v>46</v>
      </c>
      <c r="C16" s="18" t="s">
        <v>5</v>
      </c>
      <c r="D16" s="19">
        <v>13.7</v>
      </c>
      <c r="E16" s="19"/>
      <c r="F16" s="19"/>
      <c r="G16" s="19"/>
      <c r="H16" s="19"/>
      <c r="I16" s="19"/>
      <c r="J16" s="19"/>
      <c r="K16" s="19"/>
      <c r="L16" s="19"/>
      <c r="M16" s="23"/>
      <c r="O16" s="22" t="str">
        <f>""</f>
        <v/>
      </c>
      <c r="P16" s="24" t="s">
        <v>26</v>
      </c>
      <c r="Q16" s="22">
        <v>1</v>
      </c>
      <c r="R16" s="22">
        <f t="shared" si="0"/>
        <v>0</v>
      </c>
      <c r="S16" s="22">
        <f t="shared" si="1"/>
        <v>0</v>
      </c>
      <c r="T16" s="22">
        <f t="shared" si="2"/>
        <v>0</v>
      </c>
      <c r="U16" s="22">
        <f t="shared" si="3"/>
        <v>0</v>
      </c>
      <c r="V16" s="22">
        <f t="shared" si="4"/>
        <v>0</v>
      </c>
      <c r="W16" s="22">
        <f t="shared" si="5"/>
        <v>0</v>
      </c>
      <c r="X16" s="22">
        <f t="shared" si="6"/>
        <v>0</v>
      </c>
      <c r="Y16" s="22">
        <f t="shared" si="7"/>
        <v>0</v>
      </c>
      <c r="Z16" s="22">
        <f t="shared" si="8"/>
        <v>0</v>
      </c>
      <c r="AA16" s="22">
        <f t="shared" si="9"/>
        <v>0</v>
      </c>
      <c r="AB16" s="22">
        <f t="shared" si="10"/>
        <v>0</v>
      </c>
      <c r="AC16" s="22">
        <f t="shared" si="11"/>
        <v>0</v>
      </c>
      <c r="AD16" s="22">
        <f t="shared" si="12"/>
        <v>0</v>
      </c>
      <c r="AE16" s="22">
        <f t="shared" si="13"/>
        <v>0</v>
      </c>
      <c r="AF16" s="22">
        <f t="shared" si="14"/>
        <v>0</v>
      </c>
      <c r="AG16" s="22">
        <f t="shared" si="15"/>
        <v>0</v>
      </c>
      <c r="AH16" s="22">
        <f t="shared" si="16"/>
        <v>0</v>
      </c>
      <c r="AI16" s="22">
        <f t="shared" si="17"/>
        <v>0</v>
      </c>
      <c r="AJ16" s="22">
        <f t="shared" si="18"/>
        <v>0</v>
      </c>
      <c r="AK16" s="22">
        <f t="shared" si="19"/>
        <v>0</v>
      </c>
    </row>
    <row r="17" spans="1:39" s="22" customFormat="1" ht="18" customHeight="1">
      <c r="A17" s="17" t="s">
        <v>47</v>
      </c>
      <c r="B17" s="20"/>
      <c r="C17" s="18" t="s">
        <v>5</v>
      </c>
      <c r="D17" s="19">
        <v>21.7</v>
      </c>
      <c r="E17" s="19"/>
      <c r="F17" s="19"/>
      <c r="G17" s="19"/>
      <c r="H17" s="19"/>
      <c r="I17" s="19"/>
      <c r="J17" s="19"/>
      <c r="K17" s="19"/>
      <c r="L17" s="19"/>
      <c r="M17" s="23"/>
      <c r="O17" s="22" t="str">
        <f>""</f>
        <v/>
      </c>
      <c r="P17" s="24" t="s">
        <v>26</v>
      </c>
      <c r="Q17" s="22">
        <v>1</v>
      </c>
      <c r="R17" s="22">
        <f t="shared" si="0"/>
        <v>0</v>
      </c>
      <c r="S17" s="22">
        <f t="shared" si="1"/>
        <v>0</v>
      </c>
      <c r="T17" s="22">
        <f t="shared" si="2"/>
        <v>0</v>
      </c>
      <c r="U17" s="22">
        <f t="shared" si="3"/>
        <v>0</v>
      </c>
      <c r="V17" s="22">
        <f t="shared" si="4"/>
        <v>0</v>
      </c>
      <c r="W17" s="22">
        <f t="shared" si="5"/>
        <v>0</v>
      </c>
      <c r="X17" s="22">
        <f t="shared" si="6"/>
        <v>0</v>
      </c>
      <c r="Y17" s="22">
        <f t="shared" si="7"/>
        <v>0</v>
      </c>
      <c r="Z17" s="22">
        <f t="shared" si="8"/>
        <v>0</v>
      </c>
      <c r="AA17" s="22">
        <f t="shared" si="9"/>
        <v>0</v>
      </c>
      <c r="AB17" s="22">
        <f t="shared" si="10"/>
        <v>0</v>
      </c>
      <c r="AC17" s="22">
        <f t="shared" si="11"/>
        <v>0</v>
      </c>
      <c r="AD17" s="22">
        <f t="shared" si="12"/>
        <v>0</v>
      </c>
      <c r="AE17" s="22">
        <f t="shared" si="13"/>
        <v>0</v>
      </c>
      <c r="AF17" s="22">
        <f t="shared" si="14"/>
        <v>0</v>
      </c>
      <c r="AG17" s="22">
        <f t="shared" si="15"/>
        <v>0</v>
      </c>
      <c r="AH17" s="22">
        <f t="shared" si="16"/>
        <v>0</v>
      </c>
      <c r="AI17" s="22">
        <f t="shared" si="17"/>
        <v>0</v>
      </c>
      <c r="AJ17" s="22">
        <f t="shared" si="18"/>
        <v>0</v>
      </c>
      <c r="AK17" s="22">
        <f t="shared" si="19"/>
        <v>0</v>
      </c>
    </row>
    <row r="18" spans="1:39" s="22" customFormat="1" ht="18" customHeight="1">
      <c r="A18" s="17" t="s">
        <v>48</v>
      </c>
      <c r="B18" s="17" t="s">
        <v>49</v>
      </c>
      <c r="C18" s="18" t="s">
        <v>5</v>
      </c>
      <c r="D18" s="19">
        <v>235.7</v>
      </c>
      <c r="E18" s="19"/>
      <c r="F18" s="19"/>
      <c r="G18" s="19"/>
      <c r="H18" s="19"/>
      <c r="I18" s="19"/>
      <c r="J18" s="19"/>
      <c r="K18" s="19"/>
      <c r="L18" s="19"/>
      <c r="M18" s="23"/>
      <c r="O18" s="22" t="str">
        <f>""</f>
        <v/>
      </c>
      <c r="P18" s="24" t="s">
        <v>26</v>
      </c>
      <c r="Q18" s="22">
        <v>1</v>
      </c>
      <c r="R18" s="22">
        <f t="shared" si="0"/>
        <v>0</v>
      </c>
      <c r="S18" s="22">
        <f t="shared" si="1"/>
        <v>0</v>
      </c>
      <c r="T18" s="22">
        <f t="shared" si="2"/>
        <v>0</v>
      </c>
      <c r="U18" s="22">
        <f t="shared" si="3"/>
        <v>0</v>
      </c>
      <c r="V18" s="22">
        <f t="shared" si="4"/>
        <v>0</v>
      </c>
      <c r="W18" s="22">
        <f t="shared" si="5"/>
        <v>0</v>
      </c>
      <c r="X18" s="22">
        <f t="shared" si="6"/>
        <v>0</v>
      </c>
      <c r="Y18" s="22">
        <f t="shared" si="7"/>
        <v>0</v>
      </c>
      <c r="Z18" s="22">
        <f t="shared" si="8"/>
        <v>0</v>
      </c>
      <c r="AA18" s="22">
        <f t="shared" si="9"/>
        <v>0</v>
      </c>
      <c r="AB18" s="22">
        <f t="shared" si="10"/>
        <v>0</v>
      </c>
      <c r="AC18" s="22">
        <f t="shared" si="11"/>
        <v>0</v>
      </c>
      <c r="AD18" s="22">
        <f t="shared" si="12"/>
        <v>0</v>
      </c>
      <c r="AE18" s="22">
        <f t="shared" si="13"/>
        <v>0</v>
      </c>
      <c r="AF18" s="22">
        <f t="shared" si="14"/>
        <v>0</v>
      </c>
      <c r="AG18" s="22">
        <f t="shared" si="15"/>
        <v>0</v>
      </c>
      <c r="AH18" s="22">
        <f t="shared" si="16"/>
        <v>0</v>
      </c>
      <c r="AI18" s="22">
        <f t="shared" si="17"/>
        <v>0</v>
      </c>
      <c r="AJ18" s="22">
        <f t="shared" si="18"/>
        <v>0</v>
      </c>
      <c r="AK18" s="22">
        <f t="shared" si="19"/>
        <v>0</v>
      </c>
    </row>
    <row r="19" spans="1:39" s="22" customFormat="1" ht="18" customHeight="1">
      <c r="A19" s="17" t="s">
        <v>100</v>
      </c>
      <c r="B19" s="17" t="s">
        <v>50</v>
      </c>
      <c r="C19" s="18" t="s">
        <v>5</v>
      </c>
      <c r="D19" s="19">
        <v>1262.7</v>
      </c>
      <c r="E19" s="19"/>
      <c r="F19" s="19"/>
      <c r="G19" s="19"/>
      <c r="H19" s="19"/>
      <c r="I19" s="19"/>
      <c r="J19" s="19"/>
      <c r="K19" s="19"/>
      <c r="L19" s="19"/>
      <c r="M19" s="23"/>
      <c r="O19" s="22" t="str">
        <f>""</f>
        <v/>
      </c>
      <c r="P19" s="24" t="s">
        <v>26</v>
      </c>
      <c r="Q19" s="22">
        <v>1</v>
      </c>
      <c r="R19" s="22">
        <f t="shared" si="0"/>
        <v>0</v>
      </c>
      <c r="S19" s="22">
        <f t="shared" si="1"/>
        <v>0</v>
      </c>
      <c r="T19" s="22">
        <f t="shared" si="2"/>
        <v>0</v>
      </c>
      <c r="U19" s="22">
        <f t="shared" si="3"/>
        <v>0</v>
      </c>
      <c r="V19" s="22">
        <f t="shared" si="4"/>
        <v>0</v>
      </c>
      <c r="W19" s="22">
        <f t="shared" si="5"/>
        <v>0</v>
      </c>
      <c r="X19" s="22">
        <f t="shared" si="6"/>
        <v>0</v>
      </c>
      <c r="Y19" s="22">
        <f t="shared" si="7"/>
        <v>0</v>
      </c>
      <c r="Z19" s="22">
        <f t="shared" si="8"/>
        <v>0</v>
      </c>
      <c r="AA19" s="22">
        <f t="shared" si="9"/>
        <v>0</v>
      </c>
      <c r="AB19" s="22">
        <f t="shared" si="10"/>
        <v>0</v>
      </c>
      <c r="AC19" s="22">
        <f t="shared" si="11"/>
        <v>0</v>
      </c>
      <c r="AD19" s="22">
        <f t="shared" si="12"/>
        <v>0</v>
      </c>
      <c r="AE19" s="22">
        <f t="shared" si="13"/>
        <v>0</v>
      </c>
      <c r="AF19" s="22">
        <f t="shared" si="14"/>
        <v>0</v>
      </c>
      <c r="AG19" s="22">
        <f t="shared" si="15"/>
        <v>0</v>
      </c>
      <c r="AH19" s="22">
        <f t="shared" si="16"/>
        <v>0</v>
      </c>
      <c r="AI19" s="22">
        <f t="shared" si="17"/>
        <v>0</v>
      </c>
      <c r="AJ19" s="22">
        <f t="shared" si="18"/>
        <v>0</v>
      </c>
      <c r="AK19" s="22">
        <f t="shared" si="19"/>
        <v>0</v>
      </c>
    </row>
    <row r="20" spans="1:39" s="22" customFormat="1" ht="18" customHeight="1">
      <c r="A20" s="17" t="s">
        <v>100</v>
      </c>
      <c r="B20" s="17" t="s">
        <v>51</v>
      </c>
      <c r="C20" s="18" t="s">
        <v>5</v>
      </c>
      <c r="D20" s="19">
        <f>243.7+30.9</f>
        <v>274.59999999999997</v>
      </c>
      <c r="E20" s="19"/>
      <c r="F20" s="19"/>
      <c r="G20" s="19"/>
      <c r="H20" s="19"/>
      <c r="I20" s="19"/>
      <c r="J20" s="19"/>
      <c r="K20" s="19"/>
      <c r="L20" s="19"/>
      <c r="M20" s="23"/>
      <c r="O20" s="22" t="str">
        <f>""</f>
        <v/>
      </c>
      <c r="P20" s="24" t="s">
        <v>26</v>
      </c>
      <c r="Q20" s="22">
        <v>1</v>
      </c>
      <c r="R20" s="22">
        <f t="shared" si="0"/>
        <v>0</v>
      </c>
      <c r="S20" s="22">
        <f t="shared" si="1"/>
        <v>0</v>
      </c>
      <c r="T20" s="22">
        <f t="shared" si="2"/>
        <v>0</v>
      </c>
      <c r="U20" s="22">
        <f t="shared" si="3"/>
        <v>0</v>
      </c>
      <c r="V20" s="22">
        <f t="shared" si="4"/>
        <v>0</v>
      </c>
      <c r="W20" s="22">
        <f t="shared" si="5"/>
        <v>0</v>
      </c>
      <c r="X20" s="22">
        <f t="shared" si="6"/>
        <v>0</v>
      </c>
      <c r="Y20" s="22">
        <f t="shared" si="7"/>
        <v>0</v>
      </c>
      <c r="Z20" s="22">
        <f t="shared" si="8"/>
        <v>0</v>
      </c>
      <c r="AA20" s="22">
        <f t="shared" si="9"/>
        <v>0</v>
      </c>
      <c r="AB20" s="22">
        <f t="shared" si="10"/>
        <v>0</v>
      </c>
      <c r="AC20" s="22">
        <f t="shared" si="11"/>
        <v>0</v>
      </c>
      <c r="AD20" s="22">
        <f t="shared" si="12"/>
        <v>0</v>
      </c>
      <c r="AE20" s="22">
        <f t="shared" si="13"/>
        <v>0</v>
      </c>
      <c r="AF20" s="22">
        <f t="shared" si="14"/>
        <v>0</v>
      </c>
      <c r="AG20" s="22">
        <f t="shared" si="15"/>
        <v>0</v>
      </c>
      <c r="AH20" s="22">
        <f t="shared" si="16"/>
        <v>0</v>
      </c>
      <c r="AI20" s="22">
        <f t="shared" si="17"/>
        <v>0</v>
      </c>
      <c r="AJ20" s="22">
        <f t="shared" si="18"/>
        <v>0</v>
      </c>
      <c r="AK20" s="22">
        <f t="shared" si="19"/>
        <v>0</v>
      </c>
    </row>
    <row r="21" spans="1:39" s="22" customFormat="1" ht="18" customHeight="1">
      <c r="A21" s="17" t="s">
        <v>100</v>
      </c>
      <c r="B21" s="17" t="s">
        <v>52</v>
      </c>
      <c r="C21" s="18" t="s">
        <v>5</v>
      </c>
      <c r="D21" s="19">
        <v>632.29999999999995</v>
      </c>
      <c r="E21" s="19"/>
      <c r="F21" s="19"/>
      <c r="G21" s="19"/>
      <c r="H21" s="19"/>
      <c r="I21" s="19"/>
      <c r="J21" s="19"/>
      <c r="K21" s="19"/>
      <c r="L21" s="19"/>
      <c r="M21" s="23"/>
      <c r="O21" s="22" t="str">
        <f>""</f>
        <v/>
      </c>
      <c r="P21" s="24" t="s">
        <v>26</v>
      </c>
      <c r="Q21" s="22">
        <v>1</v>
      </c>
      <c r="R21" s="22">
        <f t="shared" si="0"/>
        <v>0</v>
      </c>
      <c r="S21" s="22">
        <f t="shared" si="1"/>
        <v>0</v>
      </c>
      <c r="T21" s="22">
        <f t="shared" si="2"/>
        <v>0</v>
      </c>
      <c r="U21" s="22">
        <f t="shared" si="3"/>
        <v>0</v>
      </c>
      <c r="V21" s="22">
        <f t="shared" si="4"/>
        <v>0</v>
      </c>
      <c r="W21" s="22">
        <f t="shared" si="5"/>
        <v>0</v>
      </c>
      <c r="X21" s="22">
        <f t="shared" si="6"/>
        <v>0</v>
      </c>
      <c r="Y21" s="22">
        <f t="shared" si="7"/>
        <v>0</v>
      </c>
      <c r="Z21" s="22">
        <f t="shared" si="8"/>
        <v>0</v>
      </c>
      <c r="AA21" s="22">
        <f t="shared" si="9"/>
        <v>0</v>
      </c>
      <c r="AB21" s="22">
        <f t="shared" si="10"/>
        <v>0</v>
      </c>
      <c r="AC21" s="22">
        <f t="shared" si="11"/>
        <v>0</v>
      </c>
      <c r="AD21" s="22">
        <f t="shared" si="12"/>
        <v>0</v>
      </c>
      <c r="AE21" s="22">
        <f t="shared" si="13"/>
        <v>0</v>
      </c>
      <c r="AF21" s="22">
        <f t="shared" si="14"/>
        <v>0</v>
      </c>
      <c r="AG21" s="22">
        <f t="shared" si="15"/>
        <v>0</v>
      </c>
      <c r="AH21" s="22">
        <f t="shared" si="16"/>
        <v>0</v>
      </c>
      <c r="AI21" s="22">
        <f t="shared" si="17"/>
        <v>0</v>
      </c>
      <c r="AJ21" s="22">
        <f t="shared" si="18"/>
        <v>0</v>
      </c>
      <c r="AK21" s="22">
        <f t="shared" si="19"/>
        <v>0</v>
      </c>
    </row>
    <row r="22" spans="1:39" s="22" customFormat="1" ht="18" customHeight="1">
      <c r="A22" s="17" t="s">
        <v>8</v>
      </c>
      <c r="B22" s="17" t="s">
        <v>9</v>
      </c>
      <c r="C22" s="18" t="s">
        <v>10</v>
      </c>
      <c r="D22" s="19">
        <v>13</v>
      </c>
      <c r="E22" s="19"/>
      <c r="F22" s="19"/>
      <c r="G22" s="19"/>
      <c r="H22" s="19"/>
      <c r="I22" s="19"/>
      <c r="J22" s="19"/>
      <c r="K22" s="19"/>
      <c r="L22" s="19"/>
      <c r="M22" s="19"/>
      <c r="O22" s="22" t="str">
        <f>"03"</f>
        <v>03</v>
      </c>
      <c r="P22" s="24" t="s">
        <v>26</v>
      </c>
      <c r="Q22" s="22">
        <v>1</v>
      </c>
      <c r="R22" s="22">
        <f t="shared" si="0"/>
        <v>0</v>
      </c>
      <c r="S22" s="22">
        <f t="shared" si="1"/>
        <v>0</v>
      </c>
      <c r="T22" s="22">
        <f t="shared" si="2"/>
        <v>0</v>
      </c>
      <c r="U22" s="22">
        <f t="shared" si="3"/>
        <v>0</v>
      </c>
      <c r="V22" s="22">
        <f t="shared" si="4"/>
        <v>0</v>
      </c>
      <c r="W22" s="22">
        <f t="shared" si="5"/>
        <v>0</v>
      </c>
      <c r="X22" s="22">
        <f t="shared" si="6"/>
        <v>0</v>
      </c>
      <c r="Y22" s="22">
        <f t="shared" si="7"/>
        <v>0</v>
      </c>
      <c r="Z22" s="22">
        <f t="shared" si="8"/>
        <v>0</v>
      </c>
      <c r="AA22" s="22">
        <f t="shared" si="9"/>
        <v>0</v>
      </c>
      <c r="AB22" s="22">
        <f t="shared" si="10"/>
        <v>0</v>
      </c>
      <c r="AC22" s="22">
        <f t="shared" si="11"/>
        <v>0</v>
      </c>
      <c r="AD22" s="22">
        <f t="shared" si="12"/>
        <v>0</v>
      </c>
      <c r="AE22" s="22">
        <f t="shared" si="13"/>
        <v>0</v>
      </c>
      <c r="AF22" s="22">
        <f t="shared" si="14"/>
        <v>0</v>
      </c>
      <c r="AG22" s="22">
        <f t="shared" si="15"/>
        <v>0</v>
      </c>
      <c r="AH22" s="22">
        <f t="shared" si="16"/>
        <v>0</v>
      </c>
      <c r="AI22" s="22">
        <f t="shared" si="17"/>
        <v>0</v>
      </c>
      <c r="AJ22" s="22">
        <f t="shared" si="18"/>
        <v>0</v>
      </c>
      <c r="AK22" s="22">
        <f t="shared" si="19"/>
        <v>0</v>
      </c>
    </row>
    <row r="23" spans="1:39" s="22" customFormat="1" ht="18" customHeight="1">
      <c r="A23" s="20"/>
      <c r="B23" s="20"/>
      <c r="C23" s="21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39" ht="18" customHeight="1">
      <c r="A24" s="8"/>
      <c r="B24" s="8"/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39" ht="18" customHeight="1">
      <c r="A25" s="8"/>
      <c r="B25" s="8"/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39" ht="18" customHeight="1">
      <c r="A26" s="8"/>
      <c r="B26" s="8"/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39" ht="18" customHeight="1">
      <c r="A27" s="8"/>
      <c r="B27" s="8"/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39" ht="18" customHeight="1">
      <c r="A28" s="10" t="s">
        <v>27</v>
      </c>
      <c r="B28" s="11"/>
      <c r="C28" s="12"/>
      <c r="D28" s="13"/>
      <c r="E28" s="13"/>
      <c r="F28" s="13">
        <f>SUM(F6:F27)</f>
        <v>0</v>
      </c>
      <c r="G28" s="13"/>
      <c r="H28" s="31">
        <f>SUM(H6:H27)</f>
        <v>0</v>
      </c>
      <c r="I28" s="13"/>
      <c r="J28" s="31">
        <f>SUM(J6:J27)</f>
        <v>0</v>
      </c>
      <c r="K28" s="13"/>
      <c r="L28" s="31">
        <f>SUM(L6:L27)</f>
        <v>0</v>
      </c>
      <c r="M28" s="13"/>
      <c r="R28">
        <f t="shared" ref="R28:AL28" si="20">ROUNDDOWN(SUM(R6:R22), 0)</f>
        <v>0</v>
      </c>
      <c r="S28">
        <f t="shared" si="20"/>
        <v>0</v>
      </c>
      <c r="T28">
        <f t="shared" si="20"/>
        <v>0</v>
      </c>
      <c r="U28">
        <f t="shared" si="20"/>
        <v>0</v>
      </c>
      <c r="V28">
        <f t="shared" si="20"/>
        <v>0</v>
      </c>
      <c r="W28">
        <f t="shared" si="20"/>
        <v>0</v>
      </c>
      <c r="X28">
        <f t="shared" si="20"/>
        <v>0</v>
      </c>
      <c r="Y28">
        <f t="shared" si="20"/>
        <v>0</v>
      </c>
      <c r="Z28">
        <f t="shared" si="20"/>
        <v>0</v>
      </c>
      <c r="AA28">
        <f t="shared" si="20"/>
        <v>0</v>
      </c>
      <c r="AB28">
        <f t="shared" si="20"/>
        <v>0</v>
      </c>
      <c r="AC28">
        <f t="shared" si="20"/>
        <v>0</v>
      </c>
      <c r="AD28">
        <f t="shared" si="20"/>
        <v>0</v>
      </c>
      <c r="AE28">
        <f t="shared" si="20"/>
        <v>0</v>
      </c>
      <c r="AF28">
        <f t="shared" si="20"/>
        <v>0</v>
      </c>
      <c r="AG28">
        <f t="shared" si="20"/>
        <v>0</v>
      </c>
      <c r="AH28">
        <f t="shared" si="20"/>
        <v>0</v>
      </c>
      <c r="AI28">
        <f t="shared" si="20"/>
        <v>0</v>
      </c>
      <c r="AJ28">
        <f t="shared" si="20"/>
        <v>0</v>
      </c>
      <c r="AK28">
        <f t="shared" si="20"/>
        <v>0</v>
      </c>
      <c r="AL28">
        <f t="shared" si="20"/>
        <v>0</v>
      </c>
      <c r="AM28" s="32">
        <f>F28+H28+J28</f>
        <v>0</v>
      </c>
    </row>
    <row r="29" spans="1:39" s="27" customFormat="1" ht="18" customHeight="1">
      <c r="A29" s="52" t="s">
        <v>95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</row>
    <row r="30" spans="1:39" s="22" customFormat="1" ht="18" customHeight="1">
      <c r="A30" s="34" t="s">
        <v>86</v>
      </c>
      <c r="B30" s="15" t="s">
        <v>87</v>
      </c>
      <c r="C30" s="16" t="s">
        <v>4</v>
      </c>
      <c r="D30" s="14">
        <v>150.80000000000001</v>
      </c>
      <c r="E30" s="14"/>
      <c r="F30" s="19"/>
      <c r="G30" s="33"/>
      <c r="H30" s="19"/>
      <c r="I30" s="33"/>
      <c r="J30" s="19"/>
      <c r="K30" s="19"/>
      <c r="L30" s="19"/>
      <c r="M30" s="40"/>
      <c r="O30" s="22" t="str">
        <f>""</f>
        <v/>
      </c>
      <c r="P30" s="24" t="s">
        <v>26</v>
      </c>
      <c r="Q30" s="22">
        <v>1</v>
      </c>
      <c r="R30" s="22">
        <f t="shared" ref="R30:R46" si="21">IF(P30="기계경비", J30, 0)</f>
        <v>0</v>
      </c>
      <c r="S30" s="22">
        <f t="shared" ref="S30:S46" si="22">IF(P30="운반비", J30, 0)</f>
        <v>0</v>
      </c>
      <c r="T30" s="22">
        <f t="shared" ref="T30:T46" si="23">IF(P30="작업부산물", F30, 0)</f>
        <v>0</v>
      </c>
      <c r="U30" s="22">
        <f t="shared" ref="U30:U46" si="24">IF(P30="관급", F30, 0)</f>
        <v>0</v>
      </c>
      <c r="V30" s="22">
        <f t="shared" ref="V30:V46" si="25">IF(P30="외주비", J30, 0)</f>
        <v>0</v>
      </c>
      <c r="W30" s="22">
        <f t="shared" ref="W30:W46" si="26">IF(P30="장비비", J30, 0)</f>
        <v>0</v>
      </c>
      <c r="X30" s="22">
        <f t="shared" ref="X30:X46" si="27">IF(P30="폐기물처리비", J30, 0)</f>
        <v>0</v>
      </c>
      <c r="Y30" s="22">
        <f t="shared" ref="Y30:Y46" si="28">IF(P30="가설비", J30, 0)</f>
        <v>0</v>
      </c>
      <c r="Z30" s="22">
        <f t="shared" ref="Z30:Z46" si="29">IF(P30="잡비제외분", F30, 0)</f>
        <v>0</v>
      </c>
      <c r="AA30" s="22">
        <f t="shared" ref="AA30:AA46" si="30">IF(P30="사급자재대", L30, 0)</f>
        <v>0</v>
      </c>
      <c r="AB30" s="22">
        <f t="shared" ref="AB30:AB46" si="31">IF(P30="관급자재대", L30, 0)</f>
        <v>0</v>
      </c>
      <c r="AC30" s="22">
        <f t="shared" ref="AC30:AC46" si="32">IF(P30="사용자항목1", L30, 0)</f>
        <v>0</v>
      </c>
      <c r="AD30" s="22">
        <f t="shared" ref="AD30:AD46" si="33">IF(P30="사용자항목2", L30, 0)</f>
        <v>0</v>
      </c>
      <c r="AE30" s="22">
        <f t="shared" ref="AE30:AE46" si="34">IF(P30="사용자항목3", L30, 0)</f>
        <v>0</v>
      </c>
      <c r="AF30" s="22">
        <f t="shared" ref="AF30:AF46" si="35">IF(P30="사용자항목4", L30, 0)</f>
        <v>0</v>
      </c>
      <c r="AG30" s="22">
        <f t="shared" ref="AG30:AG46" si="36">IF(P30="사용자항목5", L30, 0)</f>
        <v>0</v>
      </c>
      <c r="AH30" s="22">
        <f t="shared" ref="AH30:AH46" si="37">IF(P30="사용자항목6", L30, 0)</f>
        <v>0</v>
      </c>
      <c r="AI30" s="22">
        <f t="shared" ref="AI30:AI46" si="38">IF(P30="사용자항목7", L30, 0)</f>
        <v>0</v>
      </c>
      <c r="AJ30" s="22">
        <f t="shared" ref="AJ30:AJ46" si="39">IF(P30="사용자항목8", L30, 0)</f>
        <v>0</v>
      </c>
      <c r="AK30" s="22">
        <f t="shared" ref="AK30:AK46" si="40">IF(P30="사용자항목9", L30, 0)</f>
        <v>0</v>
      </c>
    </row>
    <row r="31" spans="1:39" s="22" customFormat="1" ht="18" customHeight="1">
      <c r="A31" s="35" t="s">
        <v>86</v>
      </c>
      <c r="B31" s="15" t="s">
        <v>88</v>
      </c>
      <c r="C31" s="16" t="s">
        <v>4</v>
      </c>
      <c r="D31" s="14">
        <v>39.700000000000003</v>
      </c>
      <c r="E31" s="14"/>
      <c r="F31" s="19"/>
      <c r="G31" s="38"/>
      <c r="H31" s="19"/>
      <c r="I31" s="38"/>
      <c r="J31" s="19"/>
      <c r="K31" s="19"/>
      <c r="L31" s="19"/>
      <c r="M31" s="40"/>
      <c r="O31" s="22" t="str">
        <f>""</f>
        <v/>
      </c>
      <c r="P31" s="24" t="s">
        <v>26</v>
      </c>
      <c r="Q31" s="22">
        <v>1</v>
      </c>
      <c r="R31" s="22">
        <f t="shared" si="21"/>
        <v>0</v>
      </c>
      <c r="S31" s="22">
        <f t="shared" si="22"/>
        <v>0</v>
      </c>
      <c r="T31" s="22">
        <f t="shared" si="23"/>
        <v>0</v>
      </c>
      <c r="U31" s="22">
        <f t="shared" si="24"/>
        <v>0</v>
      </c>
      <c r="V31" s="22">
        <f t="shared" si="25"/>
        <v>0</v>
      </c>
      <c r="W31" s="22">
        <f t="shared" si="26"/>
        <v>0</v>
      </c>
      <c r="X31" s="22">
        <f t="shared" si="27"/>
        <v>0</v>
      </c>
      <c r="Y31" s="22">
        <f t="shared" si="28"/>
        <v>0</v>
      </c>
      <c r="Z31" s="22">
        <f t="shared" si="29"/>
        <v>0</v>
      </c>
      <c r="AA31" s="22">
        <f t="shared" si="30"/>
        <v>0</v>
      </c>
      <c r="AB31" s="22">
        <f t="shared" si="31"/>
        <v>0</v>
      </c>
      <c r="AC31" s="22">
        <f t="shared" si="32"/>
        <v>0</v>
      </c>
      <c r="AD31" s="22">
        <f t="shared" si="33"/>
        <v>0</v>
      </c>
      <c r="AE31" s="22">
        <f t="shared" si="34"/>
        <v>0</v>
      </c>
      <c r="AF31" s="22">
        <f t="shared" si="35"/>
        <v>0</v>
      </c>
      <c r="AG31" s="22">
        <f t="shared" si="36"/>
        <v>0</v>
      </c>
      <c r="AH31" s="22">
        <f t="shared" si="37"/>
        <v>0</v>
      </c>
      <c r="AI31" s="22">
        <f t="shared" si="38"/>
        <v>0</v>
      </c>
      <c r="AJ31" s="22">
        <f t="shared" si="39"/>
        <v>0</v>
      </c>
      <c r="AK31" s="22">
        <f t="shared" si="40"/>
        <v>0</v>
      </c>
    </row>
    <row r="32" spans="1:39" s="22" customFormat="1" ht="18" customHeight="1">
      <c r="A32" s="36" t="s">
        <v>86</v>
      </c>
      <c r="B32" s="15" t="s">
        <v>89</v>
      </c>
      <c r="C32" s="16" t="s">
        <v>4</v>
      </c>
      <c r="D32" s="14">
        <v>22</v>
      </c>
      <c r="E32" s="14"/>
      <c r="F32" s="19"/>
      <c r="G32" s="38"/>
      <c r="H32" s="19"/>
      <c r="I32" s="38"/>
      <c r="J32" s="19"/>
      <c r="K32" s="19"/>
      <c r="L32" s="19"/>
      <c r="M32" s="40"/>
      <c r="O32" s="22" t="str">
        <f>""</f>
        <v/>
      </c>
      <c r="P32" s="24" t="s">
        <v>26</v>
      </c>
      <c r="Q32" s="22">
        <v>1</v>
      </c>
      <c r="R32" s="22">
        <f t="shared" si="21"/>
        <v>0</v>
      </c>
      <c r="S32" s="22">
        <f t="shared" si="22"/>
        <v>0</v>
      </c>
      <c r="T32" s="22">
        <f t="shared" si="23"/>
        <v>0</v>
      </c>
      <c r="U32" s="22">
        <f t="shared" si="24"/>
        <v>0</v>
      </c>
      <c r="V32" s="22">
        <f t="shared" si="25"/>
        <v>0</v>
      </c>
      <c r="W32" s="22">
        <f t="shared" si="26"/>
        <v>0</v>
      </c>
      <c r="X32" s="22">
        <f t="shared" si="27"/>
        <v>0</v>
      </c>
      <c r="Y32" s="22">
        <f t="shared" si="28"/>
        <v>0</v>
      </c>
      <c r="Z32" s="22">
        <f t="shared" si="29"/>
        <v>0</v>
      </c>
      <c r="AA32" s="22">
        <f t="shared" si="30"/>
        <v>0</v>
      </c>
      <c r="AB32" s="22">
        <f t="shared" si="31"/>
        <v>0</v>
      </c>
      <c r="AC32" s="22">
        <f t="shared" si="32"/>
        <v>0</v>
      </c>
      <c r="AD32" s="22">
        <f t="shared" si="33"/>
        <v>0</v>
      </c>
      <c r="AE32" s="22">
        <f t="shared" si="34"/>
        <v>0</v>
      </c>
      <c r="AF32" s="22">
        <f t="shared" si="35"/>
        <v>0</v>
      </c>
      <c r="AG32" s="22">
        <f t="shared" si="36"/>
        <v>0</v>
      </c>
      <c r="AH32" s="22">
        <f t="shared" si="37"/>
        <v>0</v>
      </c>
      <c r="AI32" s="22">
        <f t="shared" si="38"/>
        <v>0</v>
      </c>
      <c r="AJ32" s="22">
        <f t="shared" si="39"/>
        <v>0</v>
      </c>
      <c r="AK32" s="22">
        <f t="shared" si="40"/>
        <v>0</v>
      </c>
    </row>
    <row r="33" spans="1:37" s="22" customFormat="1" ht="18" customHeight="1">
      <c r="A33" s="39" t="s">
        <v>90</v>
      </c>
      <c r="B33" s="15" t="s">
        <v>96</v>
      </c>
      <c r="C33" s="16" t="s">
        <v>5</v>
      </c>
      <c r="D33" s="14">
        <v>265.5</v>
      </c>
      <c r="E33" s="14"/>
      <c r="F33" s="19"/>
      <c r="G33" s="38"/>
      <c r="H33" s="19"/>
      <c r="I33" s="38"/>
      <c r="J33" s="19"/>
      <c r="K33" s="19"/>
      <c r="L33" s="19"/>
      <c r="M33" s="40"/>
      <c r="O33" s="22" t="str">
        <f>""</f>
        <v/>
      </c>
      <c r="P33" s="24" t="s">
        <v>26</v>
      </c>
      <c r="Q33" s="22">
        <v>1</v>
      </c>
      <c r="R33" s="22">
        <f t="shared" si="21"/>
        <v>0</v>
      </c>
      <c r="S33" s="22">
        <f t="shared" si="22"/>
        <v>0</v>
      </c>
      <c r="T33" s="22">
        <f t="shared" si="23"/>
        <v>0</v>
      </c>
      <c r="U33" s="22">
        <f t="shared" si="24"/>
        <v>0</v>
      </c>
      <c r="V33" s="22">
        <f t="shared" si="25"/>
        <v>0</v>
      </c>
      <c r="W33" s="22">
        <f t="shared" si="26"/>
        <v>0</v>
      </c>
      <c r="X33" s="22">
        <f t="shared" si="27"/>
        <v>0</v>
      </c>
      <c r="Y33" s="22">
        <f t="shared" si="28"/>
        <v>0</v>
      </c>
      <c r="Z33" s="22">
        <f t="shared" si="29"/>
        <v>0</v>
      </c>
      <c r="AA33" s="22">
        <f t="shared" si="30"/>
        <v>0</v>
      </c>
      <c r="AB33" s="22">
        <f t="shared" si="31"/>
        <v>0</v>
      </c>
      <c r="AC33" s="22">
        <f t="shared" si="32"/>
        <v>0</v>
      </c>
      <c r="AD33" s="22">
        <f t="shared" si="33"/>
        <v>0</v>
      </c>
      <c r="AE33" s="22">
        <f t="shared" si="34"/>
        <v>0</v>
      </c>
      <c r="AF33" s="22">
        <f t="shared" si="35"/>
        <v>0</v>
      </c>
      <c r="AG33" s="22">
        <f t="shared" si="36"/>
        <v>0</v>
      </c>
      <c r="AH33" s="22">
        <f t="shared" si="37"/>
        <v>0</v>
      </c>
      <c r="AI33" s="22">
        <f t="shared" si="38"/>
        <v>0</v>
      </c>
      <c r="AJ33" s="22">
        <f t="shared" si="39"/>
        <v>0</v>
      </c>
      <c r="AK33" s="22">
        <f t="shared" si="40"/>
        <v>0</v>
      </c>
    </row>
    <row r="34" spans="1:37" s="22" customFormat="1" ht="18" customHeight="1">
      <c r="A34" s="46" t="s">
        <v>97</v>
      </c>
      <c r="B34" s="15" t="s">
        <v>98</v>
      </c>
      <c r="C34" s="16" t="s">
        <v>99</v>
      </c>
      <c r="D34" s="19">
        <v>5.4</v>
      </c>
      <c r="E34" s="14"/>
      <c r="F34" s="19"/>
      <c r="G34" s="45"/>
      <c r="H34" s="19"/>
      <c r="I34" s="45"/>
      <c r="J34" s="19"/>
      <c r="K34" s="19"/>
      <c r="L34" s="19"/>
      <c r="M34" s="47"/>
      <c r="O34" s="22" t="str">
        <f>""</f>
        <v/>
      </c>
      <c r="P34" s="24" t="s">
        <v>26</v>
      </c>
      <c r="Q34" s="22">
        <v>1</v>
      </c>
      <c r="R34" s="22">
        <f t="shared" si="21"/>
        <v>0</v>
      </c>
      <c r="S34" s="22">
        <f t="shared" si="22"/>
        <v>0</v>
      </c>
      <c r="T34" s="22">
        <f t="shared" si="23"/>
        <v>0</v>
      </c>
      <c r="U34" s="22">
        <f t="shared" si="24"/>
        <v>0</v>
      </c>
      <c r="V34" s="22">
        <f t="shared" si="25"/>
        <v>0</v>
      </c>
      <c r="W34" s="22">
        <f t="shared" si="26"/>
        <v>0</v>
      </c>
      <c r="X34" s="22">
        <f t="shared" si="27"/>
        <v>0</v>
      </c>
      <c r="Y34" s="22">
        <f t="shared" si="28"/>
        <v>0</v>
      </c>
      <c r="Z34" s="22">
        <f t="shared" si="29"/>
        <v>0</v>
      </c>
      <c r="AA34" s="22">
        <f t="shared" si="30"/>
        <v>0</v>
      </c>
      <c r="AB34" s="22">
        <f t="shared" si="31"/>
        <v>0</v>
      </c>
      <c r="AC34" s="22">
        <f t="shared" si="32"/>
        <v>0</v>
      </c>
      <c r="AD34" s="22">
        <f t="shared" si="33"/>
        <v>0</v>
      </c>
      <c r="AE34" s="22">
        <f t="shared" si="34"/>
        <v>0</v>
      </c>
      <c r="AF34" s="22">
        <f t="shared" si="35"/>
        <v>0</v>
      </c>
      <c r="AG34" s="22">
        <f t="shared" si="36"/>
        <v>0</v>
      </c>
      <c r="AH34" s="22">
        <f t="shared" si="37"/>
        <v>0</v>
      </c>
      <c r="AI34" s="22">
        <f t="shared" si="38"/>
        <v>0</v>
      </c>
      <c r="AJ34" s="22">
        <f t="shared" si="39"/>
        <v>0</v>
      </c>
      <c r="AK34" s="22">
        <f t="shared" si="40"/>
        <v>0</v>
      </c>
    </row>
    <row r="35" spans="1:37" s="22" customFormat="1" ht="18" customHeight="1">
      <c r="A35" s="17"/>
      <c r="B35" s="17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23"/>
      <c r="O35" s="22" t="str">
        <f>""</f>
        <v/>
      </c>
      <c r="P35" s="24" t="s">
        <v>26</v>
      </c>
      <c r="Q35" s="22">
        <v>1</v>
      </c>
      <c r="R35" s="22">
        <f t="shared" si="21"/>
        <v>0</v>
      </c>
      <c r="S35" s="22">
        <f t="shared" si="22"/>
        <v>0</v>
      </c>
      <c r="T35" s="22">
        <f t="shared" si="23"/>
        <v>0</v>
      </c>
      <c r="U35" s="22">
        <f t="shared" si="24"/>
        <v>0</v>
      </c>
      <c r="V35" s="22">
        <f t="shared" si="25"/>
        <v>0</v>
      </c>
      <c r="W35" s="22">
        <f t="shared" si="26"/>
        <v>0</v>
      </c>
      <c r="X35" s="22">
        <f t="shared" si="27"/>
        <v>0</v>
      </c>
      <c r="Y35" s="22">
        <f t="shared" si="28"/>
        <v>0</v>
      </c>
      <c r="Z35" s="22">
        <f t="shared" si="29"/>
        <v>0</v>
      </c>
      <c r="AA35" s="22">
        <f t="shared" si="30"/>
        <v>0</v>
      </c>
      <c r="AB35" s="22">
        <f t="shared" si="31"/>
        <v>0</v>
      </c>
      <c r="AC35" s="22">
        <f t="shared" si="32"/>
        <v>0</v>
      </c>
      <c r="AD35" s="22">
        <f t="shared" si="33"/>
        <v>0</v>
      </c>
      <c r="AE35" s="22">
        <f t="shared" si="34"/>
        <v>0</v>
      </c>
      <c r="AF35" s="22">
        <f t="shared" si="35"/>
        <v>0</v>
      </c>
      <c r="AG35" s="22">
        <f t="shared" si="36"/>
        <v>0</v>
      </c>
      <c r="AH35" s="22">
        <f t="shared" si="37"/>
        <v>0</v>
      </c>
      <c r="AI35" s="22">
        <f t="shared" si="38"/>
        <v>0</v>
      </c>
      <c r="AJ35" s="22">
        <f t="shared" si="39"/>
        <v>0</v>
      </c>
      <c r="AK35" s="22">
        <f t="shared" si="40"/>
        <v>0</v>
      </c>
    </row>
    <row r="36" spans="1:37" s="22" customFormat="1" ht="18" customHeight="1">
      <c r="A36" s="17"/>
      <c r="B36" s="17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23"/>
      <c r="O36" s="22" t="str">
        <f>""</f>
        <v/>
      </c>
      <c r="P36" s="24" t="s">
        <v>26</v>
      </c>
      <c r="Q36" s="22">
        <v>1</v>
      </c>
      <c r="R36" s="22">
        <f t="shared" si="21"/>
        <v>0</v>
      </c>
      <c r="S36" s="22">
        <f t="shared" si="22"/>
        <v>0</v>
      </c>
      <c r="T36" s="22">
        <f t="shared" si="23"/>
        <v>0</v>
      </c>
      <c r="U36" s="22">
        <f t="shared" si="24"/>
        <v>0</v>
      </c>
      <c r="V36" s="22">
        <f t="shared" si="25"/>
        <v>0</v>
      </c>
      <c r="W36" s="22">
        <f t="shared" si="26"/>
        <v>0</v>
      </c>
      <c r="X36" s="22">
        <f t="shared" si="27"/>
        <v>0</v>
      </c>
      <c r="Y36" s="22">
        <f t="shared" si="28"/>
        <v>0</v>
      </c>
      <c r="Z36" s="22">
        <f t="shared" si="29"/>
        <v>0</v>
      </c>
      <c r="AA36" s="22">
        <f t="shared" si="30"/>
        <v>0</v>
      </c>
      <c r="AB36" s="22">
        <f t="shared" si="31"/>
        <v>0</v>
      </c>
      <c r="AC36" s="22">
        <f t="shared" si="32"/>
        <v>0</v>
      </c>
      <c r="AD36" s="22">
        <f t="shared" si="33"/>
        <v>0</v>
      </c>
      <c r="AE36" s="22">
        <f t="shared" si="34"/>
        <v>0</v>
      </c>
      <c r="AF36" s="22">
        <f t="shared" si="35"/>
        <v>0</v>
      </c>
      <c r="AG36" s="22">
        <f t="shared" si="36"/>
        <v>0</v>
      </c>
      <c r="AH36" s="22">
        <f t="shared" si="37"/>
        <v>0</v>
      </c>
      <c r="AI36" s="22">
        <f t="shared" si="38"/>
        <v>0</v>
      </c>
      <c r="AJ36" s="22">
        <f t="shared" si="39"/>
        <v>0</v>
      </c>
      <c r="AK36" s="22">
        <f t="shared" si="40"/>
        <v>0</v>
      </c>
    </row>
    <row r="37" spans="1:37" s="22" customFormat="1" ht="18" customHeight="1">
      <c r="A37" s="17"/>
      <c r="B37" s="17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23"/>
      <c r="O37" s="22" t="str">
        <f>""</f>
        <v/>
      </c>
      <c r="P37" s="24" t="s">
        <v>26</v>
      </c>
      <c r="Q37" s="22">
        <v>1</v>
      </c>
      <c r="R37" s="22">
        <f t="shared" si="21"/>
        <v>0</v>
      </c>
      <c r="S37" s="22">
        <f t="shared" si="22"/>
        <v>0</v>
      </c>
      <c r="T37" s="22">
        <f t="shared" si="23"/>
        <v>0</v>
      </c>
      <c r="U37" s="22">
        <f t="shared" si="24"/>
        <v>0</v>
      </c>
      <c r="V37" s="22">
        <f t="shared" si="25"/>
        <v>0</v>
      </c>
      <c r="W37" s="22">
        <f t="shared" si="26"/>
        <v>0</v>
      </c>
      <c r="X37" s="22">
        <f t="shared" si="27"/>
        <v>0</v>
      </c>
      <c r="Y37" s="22">
        <f t="shared" si="28"/>
        <v>0</v>
      </c>
      <c r="Z37" s="22">
        <f t="shared" si="29"/>
        <v>0</v>
      </c>
      <c r="AA37" s="22">
        <f t="shared" si="30"/>
        <v>0</v>
      </c>
      <c r="AB37" s="22">
        <f t="shared" si="31"/>
        <v>0</v>
      </c>
      <c r="AC37" s="22">
        <f t="shared" si="32"/>
        <v>0</v>
      </c>
      <c r="AD37" s="22">
        <f t="shared" si="33"/>
        <v>0</v>
      </c>
      <c r="AE37" s="22">
        <f t="shared" si="34"/>
        <v>0</v>
      </c>
      <c r="AF37" s="22">
        <f t="shared" si="35"/>
        <v>0</v>
      </c>
      <c r="AG37" s="22">
        <f t="shared" si="36"/>
        <v>0</v>
      </c>
      <c r="AH37" s="22">
        <f t="shared" si="37"/>
        <v>0</v>
      </c>
      <c r="AI37" s="22">
        <f t="shared" si="38"/>
        <v>0</v>
      </c>
      <c r="AJ37" s="22">
        <f t="shared" si="39"/>
        <v>0</v>
      </c>
      <c r="AK37" s="22">
        <f t="shared" si="40"/>
        <v>0</v>
      </c>
    </row>
    <row r="38" spans="1:37" s="22" customFormat="1" ht="18" customHeight="1">
      <c r="A38" s="17"/>
      <c r="B38" s="17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23"/>
      <c r="O38" s="22" t="str">
        <f>""</f>
        <v/>
      </c>
      <c r="P38" s="24" t="s">
        <v>26</v>
      </c>
      <c r="Q38" s="22">
        <v>1</v>
      </c>
      <c r="R38" s="22">
        <f t="shared" si="21"/>
        <v>0</v>
      </c>
      <c r="S38" s="22">
        <f t="shared" si="22"/>
        <v>0</v>
      </c>
      <c r="T38" s="22">
        <f t="shared" si="23"/>
        <v>0</v>
      </c>
      <c r="U38" s="22">
        <f t="shared" si="24"/>
        <v>0</v>
      </c>
      <c r="V38" s="22">
        <f t="shared" si="25"/>
        <v>0</v>
      </c>
      <c r="W38" s="22">
        <f t="shared" si="26"/>
        <v>0</v>
      </c>
      <c r="X38" s="22">
        <f t="shared" si="27"/>
        <v>0</v>
      </c>
      <c r="Y38" s="22">
        <f t="shared" si="28"/>
        <v>0</v>
      </c>
      <c r="Z38" s="22">
        <f t="shared" si="29"/>
        <v>0</v>
      </c>
      <c r="AA38" s="22">
        <f t="shared" si="30"/>
        <v>0</v>
      </c>
      <c r="AB38" s="22">
        <f t="shared" si="31"/>
        <v>0</v>
      </c>
      <c r="AC38" s="22">
        <f t="shared" si="32"/>
        <v>0</v>
      </c>
      <c r="AD38" s="22">
        <f t="shared" si="33"/>
        <v>0</v>
      </c>
      <c r="AE38" s="22">
        <f t="shared" si="34"/>
        <v>0</v>
      </c>
      <c r="AF38" s="22">
        <f t="shared" si="35"/>
        <v>0</v>
      </c>
      <c r="AG38" s="22">
        <f t="shared" si="36"/>
        <v>0</v>
      </c>
      <c r="AH38" s="22">
        <f t="shared" si="37"/>
        <v>0</v>
      </c>
      <c r="AI38" s="22">
        <f t="shared" si="38"/>
        <v>0</v>
      </c>
      <c r="AJ38" s="22">
        <f t="shared" si="39"/>
        <v>0</v>
      </c>
      <c r="AK38" s="22">
        <f t="shared" si="40"/>
        <v>0</v>
      </c>
    </row>
    <row r="39" spans="1:37" s="22" customFormat="1" ht="18" customHeight="1">
      <c r="A39" s="17"/>
      <c r="B39" s="17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23"/>
      <c r="O39" s="22" t="str">
        <f>""</f>
        <v/>
      </c>
      <c r="P39" s="24" t="s">
        <v>26</v>
      </c>
      <c r="Q39" s="22">
        <v>1</v>
      </c>
      <c r="R39" s="22">
        <f t="shared" si="21"/>
        <v>0</v>
      </c>
      <c r="S39" s="22">
        <f t="shared" si="22"/>
        <v>0</v>
      </c>
      <c r="T39" s="22">
        <f t="shared" si="23"/>
        <v>0</v>
      </c>
      <c r="U39" s="22">
        <f t="shared" si="24"/>
        <v>0</v>
      </c>
      <c r="V39" s="22">
        <f t="shared" si="25"/>
        <v>0</v>
      </c>
      <c r="W39" s="22">
        <f t="shared" si="26"/>
        <v>0</v>
      </c>
      <c r="X39" s="22">
        <f t="shared" si="27"/>
        <v>0</v>
      </c>
      <c r="Y39" s="22">
        <f t="shared" si="28"/>
        <v>0</v>
      </c>
      <c r="Z39" s="22">
        <f t="shared" si="29"/>
        <v>0</v>
      </c>
      <c r="AA39" s="22">
        <f t="shared" si="30"/>
        <v>0</v>
      </c>
      <c r="AB39" s="22">
        <f t="shared" si="31"/>
        <v>0</v>
      </c>
      <c r="AC39" s="22">
        <f t="shared" si="32"/>
        <v>0</v>
      </c>
      <c r="AD39" s="22">
        <f t="shared" si="33"/>
        <v>0</v>
      </c>
      <c r="AE39" s="22">
        <f t="shared" si="34"/>
        <v>0</v>
      </c>
      <c r="AF39" s="22">
        <f t="shared" si="35"/>
        <v>0</v>
      </c>
      <c r="AG39" s="22">
        <f t="shared" si="36"/>
        <v>0</v>
      </c>
      <c r="AH39" s="22">
        <f t="shared" si="37"/>
        <v>0</v>
      </c>
      <c r="AI39" s="22">
        <f t="shared" si="38"/>
        <v>0</v>
      </c>
      <c r="AJ39" s="22">
        <f t="shared" si="39"/>
        <v>0</v>
      </c>
      <c r="AK39" s="22">
        <f t="shared" si="40"/>
        <v>0</v>
      </c>
    </row>
    <row r="40" spans="1:37" s="22" customFormat="1" ht="18" customHeight="1">
      <c r="A40" s="17"/>
      <c r="B40" s="17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23"/>
      <c r="O40" s="22" t="str">
        <f>""</f>
        <v/>
      </c>
      <c r="P40" s="24" t="s">
        <v>26</v>
      </c>
      <c r="Q40" s="22">
        <v>1</v>
      </c>
      <c r="R40" s="22">
        <f t="shared" si="21"/>
        <v>0</v>
      </c>
      <c r="S40" s="22">
        <f t="shared" si="22"/>
        <v>0</v>
      </c>
      <c r="T40" s="22">
        <f t="shared" si="23"/>
        <v>0</v>
      </c>
      <c r="U40" s="22">
        <f t="shared" si="24"/>
        <v>0</v>
      </c>
      <c r="V40" s="22">
        <f t="shared" si="25"/>
        <v>0</v>
      </c>
      <c r="W40" s="22">
        <f t="shared" si="26"/>
        <v>0</v>
      </c>
      <c r="X40" s="22">
        <f t="shared" si="27"/>
        <v>0</v>
      </c>
      <c r="Y40" s="22">
        <f t="shared" si="28"/>
        <v>0</v>
      </c>
      <c r="Z40" s="22">
        <f t="shared" si="29"/>
        <v>0</v>
      </c>
      <c r="AA40" s="22">
        <f t="shared" si="30"/>
        <v>0</v>
      </c>
      <c r="AB40" s="22">
        <f t="shared" si="31"/>
        <v>0</v>
      </c>
      <c r="AC40" s="22">
        <f t="shared" si="32"/>
        <v>0</v>
      </c>
      <c r="AD40" s="22">
        <f t="shared" si="33"/>
        <v>0</v>
      </c>
      <c r="AE40" s="22">
        <f t="shared" si="34"/>
        <v>0</v>
      </c>
      <c r="AF40" s="22">
        <f t="shared" si="35"/>
        <v>0</v>
      </c>
      <c r="AG40" s="22">
        <f t="shared" si="36"/>
        <v>0</v>
      </c>
      <c r="AH40" s="22">
        <f t="shared" si="37"/>
        <v>0</v>
      </c>
      <c r="AI40" s="22">
        <f t="shared" si="38"/>
        <v>0</v>
      </c>
      <c r="AJ40" s="22">
        <f t="shared" si="39"/>
        <v>0</v>
      </c>
      <c r="AK40" s="22">
        <f t="shared" si="40"/>
        <v>0</v>
      </c>
    </row>
    <row r="41" spans="1:37" s="22" customFormat="1" ht="18" customHeight="1">
      <c r="A41" s="17"/>
      <c r="B41" s="2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23"/>
      <c r="O41" s="22" t="str">
        <f>""</f>
        <v/>
      </c>
      <c r="P41" s="24" t="s">
        <v>26</v>
      </c>
      <c r="Q41" s="22">
        <v>1</v>
      </c>
      <c r="R41" s="22">
        <f t="shared" si="21"/>
        <v>0</v>
      </c>
      <c r="S41" s="22">
        <f t="shared" si="22"/>
        <v>0</v>
      </c>
      <c r="T41" s="22">
        <f t="shared" si="23"/>
        <v>0</v>
      </c>
      <c r="U41" s="22">
        <f t="shared" si="24"/>
        <v>0</v>
      </c>
      <c r="V41" s="22">
        <f t="shared" si="25"/>
        <v>0</v>
      </c>
      <c r="W41" s="22">
        <f t="shared" si="26"/>
        <v>0</v>
      </c>
      <c r="X41" s="22">
        <f t="shared" si="27"/>
        <v>0</v>
      </c>
      <c r="Y41" s="22">
        <f t="shared" si="28"/>
        <v>0</v>
      </c>
      <c r="Z41" s="22">
        <f t="shared" si="29"/>
        <v>0</v>
      </c>
      <c r="AA41" s="22">
        <f t="shared" si="30"/>
        <v>0</v>
      </c>
      <c r="AB41" s="22">
        <f t="shared" si="31"/>
        <v>0</v>
      </c>
      <c r="AC41" s="22">
        <f t="shared" si="32"/>
        <v>0</v>
      </c>
      <c r="AD41" s="22">
        <f t="shared" si="33"/>
        <v>0</v>
      </c>
      <c r="AE41" s="22">
        <f t="shared" si="34"/>
        <v>0</v>
      </c>
      <c r="AF41" s="22">
        <f t="shared" si="35"/>
        <v>0</v>
      </c>
      <c r="AG41" s="22">
        <f t="shared" si="36"/>
        <v>0</v>
      </c>
      <c r="AH41" s="22">
        <f t="shared" si="37"/>
        <v>0</v>
      </c>
      <c r="AI41" s="22">
        <f t="shared" si="38"/>
        <v>0</v>
      </c>
      <c r="AJ41" s="22">
        <f t="shared" si="39"/>
        <v>0</v>
      </c>
      <c r="AK41" s="22">
        <f t="shared" si="40"/>
        <v>0</v>
      </c>
    </row>
    <row r="42" spans="1:37" s="22" customFormat="1" ht="18" customHeight="1">
      <c r="A42" s="17"/>
      <c r="B42" s="17"/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23"/>
      <c r="O42" s="22" t="str">
        <f>""</f>
        <v/>
      </c>
      <c r="P42" s="24" t="s">
        <v>26</v>
      </c>
      <c r="Q42" s="22">
        <v>1</v>
      </c>
      <c r="R42" s="22">
        <f t="shared" si="21"/>
        <v>0</v>
      </c>
      <c r="S42" s="22">
        <f t="shared" si="22"/>
        <v>0</v>
      </c>
      <c r="T42" s="22">
        <f t="shared" si="23"/>
        <v>0</v>
      </c>
      <c r="U42" s="22">
        <f t="shared" si="24"/>
        <v>0</v>
      </c>
      <c r="V42" s="22">
        <f t="shared" si="25"/>
        <v>0</v>
      </c>
      <c r="W42" s="22">
        <f t="shared" si="26"/>
        <v>0</v>
      </c>
      <c r="X42" s="22">
        <f t="shared" si="27"/>
        <v>0</v>
      </c>
      <c r="Y42" s="22">
        <f t="shared" si="28"/>
        <v>0</v>
      </c>
      <c r="Z42" s="22">
        <f t="shared" si="29"/>
        <v>0</v>
      </c>
      <c r="AA42" s="22">
        <f t="shared" si="30"/>
        <v>0</v>
      </c>
      <c r="AB42" s="22">
        <f t="shared" si="31"/>
        <v>0</v>
      </c>
      <c r="AC42" s="22">
        <f t="shared" si="32"/>
        <v>0</v>
      </c>
      <c r="AD42" s="22">
        <f t="shared" si="33"/>
        <v>0</v>
      </c>
      <c r="AE42" s="22">
        <f t="shared" si="34"/>
        <v>0</v>
      </c>
      <c r="AF42" s="22">
        <f t="shared" si="35"/>
        <v>0</v>
      </c>
      <c r="AG42" s="22">
        <f t="shared" si="36"/>
        <v>0</v>
      </c>
      <c r="AH42" s="22">
        <f t="shared" si="37"/>
        <v>0</v>
      </c>
      <c r="AI42" s="22">
        <f t="shared" si="38"/>
        <v>0</v>
      </c>
      <c r="AJ42" s="22">
        <f t="shared" si="39"/>
        <v>0</v>
      </c>
      <c r="AK42" s="22">
        <f t="shared" si="40"/>
        <v>0</v>
      </c>
    </row>
    <row r="43" spans="1:37" s="22" customFormat="1" ht="18" customHeight="1">
      <c r="A43" s="17"/>
      <c r="B43" s="17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23"/>
      <c r="O43" s="22" t="str">
        <f>""</f>
        <v/>
      </c>
      <c r="P43" s="24" t="s">
        <v>26</v>
      </c>
      <c r="Q43" s="22">
        <v>1</v>
      </c>
      <c r="R43" s="22">
        <f t="shared" si="21"/>
        <v>0</v>
      </c>
      <c r="S43" s="22">
        <f t="shared" si="22"/>
        <v>0</v>
      </c>
      <c r="T43" s="22">
        <f t="shared" si="23"/>
        <v>0</v>
      </c>
      <c r="U43" s="22">
        <f t="shared" si="24"/>
        <v>0</v>
      </c>
      <c r="V43" s="22">
        <f t="shared" si="25"/>
        <v>0</v>
      </c>
      <c r="W43" s="22">
        <f t="shared" si="26"/>
        <v>0</v>
      </c>
      <c r="X43" s="22">
        <f t="shared" si="27"/>
        <v>0</v>
      </c>
      <c r="Y43" s="22">
        <f t="shared" si="28"/>
        <v>0</v>
      </c>
      <c r="Z43" s="22">
        <f t="shared" si="29"/>
        <v>0</v>
      </c>
      <c r="AA43" s="22">
        <f t="shared" si="30"/>
        <v>0</v>
      </c>
      <c r="AB43" s="22">
        <f t="shared" si="31"/>
        <v>0</v>
      </c>
      <c r="AC43" s="22">
        <f t="shared" si="32"/>
        <v>0</v>
      </c>
      <c r="AD43" s="22">
        <f t="shared" si="33"/>
        <v>0</v>
      </c>
      <c r="AE43" s="22">
        <f t="shared" si="34"/>
        <v>0</v>
      </c>
      <c r="AF43" s="22">
        <f t="shared" si="35"/>
        <v>0</v>
      </c>
      <c r="AG43" s="22">
        <f t="shared" si="36"/>
        <v>0</v>
      </c>
      <c r="AH43" s="22">
        <f t="shared" si="37"/>
        <v>0</v>
      </c>
      <c r="AI43" s="22">
        <f t="shared" si="38"/>
        <v>0</v>
      </c>
      <c r="AJ43" s="22">
        <f t="shared" si="39"/>
        <v>0</v>
      </c>
      <c r="AK43" s="22">
        <f t="shared" si="40"/>
        <v>0</v>
      </c>
    </row>
    <row r="44" spans="1:37" s="22" customFormat="1" ht="18" customHeight="1">
      <c r="A44" s="17"/>
      <c r="B44" s="17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23"/>
      <c r="O44" s="22" t="str">
        <f>""</f>
        <v/>
      </c>
      <c r="P44" s="24" t="s">
        <v>26</v>
      </c>
      <c r="Q44" s="22">
        <v>1</v>
      </c>
      <c r="R44" s="22">
        <f t="shared" si="21"/>
        <v>0</v>
      </c>
      <c r="S44" s="22">
        <f t="shared" si="22"/>
        <v>0</v>
      </c>
      <c r="T44" s="22">
        <f t="shared" si="23"/>
        <v>0</v>
      </c>
      <c r="U44" s="22">
        <f t="shared" si="24"/>
        <v>0</v>
      </c>
      <c r="V44" s="22">
        <f t="shared" si="25"/>
        <v>0</v>
      </c>
      <c r="W44" s="22">
        <f t="shared" si="26"/>
        <v>0</v>
      </c>
      <c r="X44" s="22">
        <f t="shared" si="27"/>
        <v>0</v>
      </c>
      <c r="Y44" s="22">
        <f t="shared" si="28"/>
        <v>0</v>
      </c>
      <c r="Z44" s="22">
        <f t="shared" si="29"/>
        <v>0</v>
      </c>
      <c r="AA44" s="22">
        <f t="shared" si="30"/>
        <v>0</v>
      </c>
      <c r="AB44" s="22">
        <f t="shared" si="31"/>
        <v>0</v>
      </c>
      <c r="AC44" s="22">
        <f t="shared" si="32"/>
        <v>0</v>
      </c>
      <c r="AD44" s="22">
        <f t="shared" si="33"/>
        <v>0</v>
      </c>
      <c r="AE44" s="22">
        <f t="shared" si="34"/>
        <v>0</v>
      </c>
      <c r="AF44" s="22">
        <f t="shared" si="35"/>
        <v>0</v>
      </c>
      <c r="AG44" s="22">
        <f t="shared" si="36"/>
        <v>0</v>
      </c>
      <c r="AH44" s="22">
        <f t="shared" si="37"/>
        <v>0</v>
      </c>
      <c r="AI44" s="22">
        <f t="shared" si="38"/>
        <v>0</v>
      </c>
      <c r="AJ44" s="22">
        <f t="shared" si="39"/>
        <v>0</v>
      </c>
      <c r="AK44" s="22">
        <f t="shared" si="40"/>
        <v>0</v>
      </c>
    </row>
    <row r="45" spans="1:37" s="22" customFormat="1" ht="18" customHeight="1">
      <c r="A45" s="17"/>
      <c r="B45" s="17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23"/>
      <c r="O45" s="22" t="str">
        <f>""</f>
        <v/>
      </c>
      <c r="P45" s="24" t="s">
        <v>26</v>
      </c>
      <c r="Q45" s="22">
        <v>1</v>
      </c>
      <c r="R45" s="22">
        <f t="shared" si="21"/>
        <v>0</v>
      </c>
      <c r="S45" s="22">
        <f t="shared" si="22"/>
        <v>0</v>
      </c>
      <c r="T45" s="22">
        <f t="shared" si="23"/>
        <v>0</v>
      </c>
      <c r="U45" s="22">
        <f t="shared" si="24"/>
        <v>0</v>
      </c>
      <c r="V45" s="22">
        <f t="shared" si="25"/>
        <v>0</v>
      </c>
      <c r="W45" s="22">
        <f t="shared" si="26"/>
        <v>0</v>
      </c>
      <c r="X45" s="22">
        <f t="shared" si="27"/>
        <v>0</v>
      </c>
      <c r="Y45" s="22">
        <f t="shared" si="28"/>
        <v>0</v>
      </c>
      <c r="Z45" s="22">
        <f t="shared" si="29"/>
        <v>0</v>
      </c>
      <c r="AA45" s="22">
        <f t="shared" si="30"/>
        <v>0</v>
      </c>
      <c r="AB45" s="22">
        <f t="shared" si="31"/>
        <v>0</v>
      </c>
      <c r="AC45" s="22">
        <f t="shared" si="32"/>
        <v>0</v>
      </c>
      <c r="AD45" s="22">
        <f t="shared" si="33"/>
        <v>0</v>
      </c>
      <c r="AE45" s="22">
        <f t="shared" si="34"/>
        <v>0</v>
      </c>
      <c r="AF45" s="22">
        <f t="shared" si="35"/>
        <v>0</v>
      </c>
      <c r="AG45" s="22">
        <f t="shared" si="36"/>
        <v>0</v>
      </c>
      <c r="AH45" s="22">
        <f t="shared" si="37"/>
        <v>0</v>
      </c>
      <c r="AI45" s="22">
        <f t="shared" si="38"/>
        <v>0</v>
      </c>
      <c r="AJ45" s="22">
        <f t="shared" si="39"/>
        <v>0</v>
      </c>
      <c r="AK45" s="22">
        <f t="shared" si="40"/>
        <v>0</v>
      </c>
    </row>
    <row r="46" spans="1:37" s="22" customFormat="1" ht="18" customHeight="1">
      <c r="A46" s="17"/>
      <c r="B46" s="17"/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O46" s="22" t="str">
        <f>"03"</f>
        <v>03</v>
      </c>
      <c r="P46" s="24" t="s">
        <v>26</v>
      </c>
      <c r="Q46" s="22">
        <v>1</v>
      </c>
      <c r="R46" s="22">
        <f t="shared" si="21"/>
        <v>0</v>
      </c>
      <c r="S46" s="22">
        <f t="shared" si="22"/>
        <v>0</v>
      </c>
      <c r="T46" s="22">
        <f t="shared" si="23"/>
        <v>0</v>
      </c>
      <c r="U46" s="22">
        <f t="shared" si="24"/>
        <v>0</v>
      </c>
      <c r="V46" s="22">
        <f t="shared" si="25"/>
        <v>0</v>
      </c>
      <c r="W46" s="22">
        <f t="shared" si="26"/>
        <v>0</v>
      </c>
      <c r="X46" s="22">
        <f t="shared" si="27"/>
        <v>0</v>
      </c>
      <c r="Y46" s="22">
        <f t="shared" si="28"/>
        <v>0</v>
      </c>
      <c r="Z46" s="22">
        <f t="shared" si="29"/>
        <v>0</v>
      </c>
      <c r="AA46" s="22">
        <f t="shared" si="30"/>
        <v>0</v>
      </c>
      <c r="AB46" s="22">
        <f t="shared" si="31"/>
        <v>0</v>
      </c>
      <c r="AC46" s="22">
        <f t="shared" si="32"/>
        <v>0</v>
      </c>
      <c r="AD46" s="22">
        <f t="shared" si="33"/>
        <v>0</v>
      </c>
      <c r="AE46" s="22">
        <f t="shared" si="34"/>
        <v>0</v>
      </c>
      <c r="AF46" s="22">
        <f t="shared" si="35"/>
        <v>0</v>
      </c>
      <c r="AG46" s="22">
        <f t="shared" si="36"/>
        <v>0</v>
      </c>
      <c r="AH46" s="22">
        <f t="shared" si="37"/>
        <v>0</v>
      </c>
      <c r="AI46" s="22">
        <f t="shared" si="38"/>
        <v>0</v>
      </c>
      <c r="AJ46" s="22">
        <f t="shared" si="39"/>
        <v>0</v>
      </c>
      <c r="AK46" s="22">
        <f t="shared" si="40"/>
        <v>0</v>
      </c>
    </row>
    <row r="47" spans="1:37" s="22" customFormat="1" ht="18" customHeight="1">
      <c r="A47" s="20"/>
      <c r="B47" s="20"/>
      <c r="C47" s="21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37" s="27" customFormat="1" ht="18" customHeight="1">
      <c r="A48" s="29"/>
      <c r="B48" s="29"/>
      <c r="C48" s="30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39" s="27" customFormat="1" ht="18" customHeight="1">
      <c r="A49" s="29"/>
      <c r="B49" s="29"/>
      <c r="C49" s="30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39" s="27" customFormat="1" ht="18" customHeight="1">
      <c r="A50" s="29"/>
      <c r="B50" s="29"/>
      <c r="C50" s="30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39" s="27" customFormat="1" ht="18" customHeight="1">
      <c r="A51" s="29"/>
      <c r="B51" s="29"/>
      <c r="C51" s="30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39" s="37" customFormat="1" ht="18" customHeight="1">
      <c r="A52" s="41" t="s">
        <v>27</v>
      </c>
      <c r="B52" s="42"/>
      <c r="C52" s="43"/>
      <c r="D52" s="44"/>
      <c r="E52" s="44"/>
      <c r="F52" s="44">
        <f>SUM(F30:F51)</f>
        <v>0</v>
      </c>
      <c r="G52" s="44"/>
      <c r="H52" s="44">
        <f>SUM(H30:H51)</f>
        <v>0</v>
      </c>
      <c r="I52" s="44"/>
      <c r="J52" s="44">
        <f>SUM(J30:J51)</f>
        <v>0</v>
      </c>
      <c r="K52" s="44"/>
      <c r="L52" s="44">
        <f>SUM(L30:L51)</f>
        <v>0</v>
      </c>
      <c r="M52" s="44"/>
      <c r="R52" s="37">
        <f t="shared" ref="R52:AL52" si="41">ROUNDDOWN(SUM(R30:R46), 0)</f>
        <v>0</v>
      </c>
      <c r="S52" s="37">
        <f t="shared" si="41"/>
        <v>0</v>
      </c>
      <c r="T52" s="37">
        <f t="shared" si="41"/>
        <v>0</v>
      </c>
      <c r="U52" s="37">
        <f t="shared" si="41"/>
        <v>0</v>
      </c>
      <c r="V52" s="37">
        <f t="shared" si="41"/>
        <v>0</v>
      </c>
      <c r="W52" s="37">
        <f t="shared" si="41"/>
        <v>0</v>
      </c>
      <c r="X52" s="37">
        <f t="shared" si="41"/>
        <v>0</v>
      </c>
      <c r="Y52" s="37">
        <f t="shared" si="41"/>
        <v>0</v>
      </c>
      <c r="Z52" s="37">
        <f t="shared" si="41"/>
        <v>0</v>
      </c>
      <c r="AA52" s="37">
        <f t="shared" si="41"/>
        <v>0</v>
      </c>
      <c r="AB52" s="37">
        <f t="shared" si="41"/>
        <v>0</v>
      </c>
      <c r="AC52" s="37">
        <f t="shared" si="41"/>
        <v>0</v>
      </c>
      <c r="AD52" s="37">
        <f t="shared" si="41"/>
        <v>0</v>
      </c>
      <c r="AE52" s="37">
        <f t="shared" si="41"/>
        <v>0</v>
      </c>
      <c r="AF52" s="37">
        <f t="shared" si="41"/>
        <v>0</v>
      </c>
      <c r="AG52" s="37">
        <f t="shared" si="41"/>
        <v>0</v>
      </c>
      <c r="AH52" s="37">
        <f t="shared" si="41"/>
        <v>0</v>
      </c>
      <c r="AI52" s="37">
        <f t="shared" si="41"/>
        <v>0</v>
      </c>
      <c r="AJ52" s="37">
        <f t="shared" si="41"/>
        <v>0</v>
      </c>
      <c r="AK52" s="37">
        <f t="shared" si="41"/>
        <v>0</v>
      </c>
      <c r="AL52" s="37">
        <f t="shared" si="41"/>
        <v>0</v>
      </c>
      <c r="AM52" s="32">
        <f>F52+H52+J52</f>
        <v>0</v>
      </c>
    </row>
    <row r="53" spans="1:39" s="27" customFormat="1" ht="18" customHeight="1">
      <c r="A53" s="25" t="s">
        <v>94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39" s="22" customFormat="1" ht="18" customHeight="1">
      <c r="A54" s="17" t="s">
        <v>53</v>
      </c>
      <c r="B54" s="17" t="s">
        <v>54</v>
      </c>
      <c r="C54" s="18" t="s">
        <v>3</v>
      </c>
      <c r="D54" s="19">
        <v>0.48</v>
      </c>
      <c r="E54" s="19"/>
      <c r="F54" s="19"/>
      <c r="G54" s="19"/>
      <c r="H54" s="19"/>
      <c r="I54" s="19"/>
      <c r="J54" s="19"/>
      <c r="K54" s="19"/>
      <c r="L54" s="19"/>
      <c r="M54" s="23"/>
      <c r="O54" s="22" t="str">
        <f>""</f>
        <v/>
      </c>
      <c r="P54" s="24" t="s">
        <v>26</v>
      </c>
      <c r="Q54" s="22">
        <v>1</v>
      </c>
      <c r="R54" s="22">
        <f t="shared" ref="R54:R59" si="42">IF(P54="기계경비", J54, 0)</f>
        <v>0</v>
      </c>
      <c r="S54" s="22">
        <f t="shared" ref="S54:S59" si="43">IF(P54="운반비", J54, 0)</f>
        <v>0</v>
      </c>
      <c r="T54" s="22">
        <f t="shared" ref="T54:T59" si="44">IF(P54="작업부산물", F54, 0)</f>
        <v>0</v>
      </c>
      <c r="U54" s="22">
        <f t="shared" ref="U54:U59" si="45">IF(P54="관급", F54, 0)</f>
        <v>0</v>
      </c>
      <c r="V54" s="22">
        <f t="shared" ref="V54:V59" si="46">IF(P54="외주비", J54, 0)</f>
        <v>0</v>
      </c>
      <c r="W54" s="22">
        <f t="shared" ref="W54:W59" si="47">IF(P54="장비비", J54, 0)</f>
        <v>0</v>
      </c>
      <c r="X54" s="22">
        <f t="shared" ref="X54:X59" si="48">IF(P54="폐기물처리비", J54, 0)</f>
        <v>0</v>
      </c>
      <c r="Y54" s="22">
        <f t="shared" ref="Y54:Y59" si="49">IF(P54="가설비", J54, 0)</f>
        <v>0</v>
      </c>
      <c r="Z54" s="22">
        <f t="shared" ref="Z54:Z59" si="50">IF(P54="잡비제외분", F54, 0)</f>
        <v>0</v>
      </c>
      <c r="AA54" s="22">
        <f t="shared" ref="AA54:AA59" si="51">IF(P54="사급자재대", L54, 0)</f>
        <v>0</v>
      </c>
      <c r="AB54" s="22">
        <f t="shared" ref="AB54:AB59" si="52">IF(P54="관급자재대", L54, 0)</f>
        <v>0</v>
      </c>
      <c r="AC54" s="22">
        <f t="shared" ref="AC54:AC59" si="53">IF(P54="사용자항목1", L54, 0)</f>
        <v>0</v>
      </c>
      <c r="AD54" s="22">
        <f t="shared" ref="AD54:AD59" si="54">IF(P54="사용자항목2", L54, 0)</f>
        <v>0</v>
      </c>
      <c r="AE54" s="22">
        <f t="shared" ref="AE54:AE59" si="55">IF(P54="사용자항목3", L54, 0)</f>
        <v>0</v>
      </c>
      <c r="AF54" s="22">
        <f t="shared" ref="AF54:AF59" si="56">IF(P54="사용자항목4", L54, 0)</f>
        <v>0</v>
      </c>
      <c r="AG54" s="22">
        <f t="shared" ref="AG54:AG59" si="57">IF(P54="사용자항목5", L54, 0)</f>
        <v>0</v>
      </c>
      <c r="AH54" s="22">
        <f t="shared" ref="AH54:AH59" si="58">IF(P54="사용자항목6", L54, 0)</f>
        <v>0</v>
      </c>
      <c r="AI54" s="22">
        <f t="shared" ref="AI54:AI59" si="59">IF(P54="사용자항목7", L54, 0)</f>
        <v>0</v>
      </c>
      <c r="AJ54" s="22">
        <f t="shared" ref="AJ54:AJ59" si="60">IF(P54="사용자항목8", L54, 0)</f>
        <v>0</v>
      </c>
      <c r="AK54" s="22">
        <f t="shared" ref="AK54:AK59" si="61">IF(P54="사용자항목9", L54, 0)</f>
        <v>0</v>
      </c>
    </row>
    <row r="55" spans="1:39" s="22" customFormat="1" ht="18" customHeight="1">
      <c r="A55" s="17" t="s">
        <v>55</v>
      </c>
      <c r="B55" s="17" t="s">
        <v>56</v>
      </c>
      <c r="C55" s="18" t="s">
        <v>5</v>
      </c>
      <c r="D55" s="19">
        <v>14</v>
      </c>
      <c r="E55" s="19"/>
      <c r="F55" s="19"/>
      <c r="G55" s="19"/>
      <c r="H55" s="19"/>
      <c r="I55" s="19"/>
      <c r="J55" s="19"/>
      <c r="K55" s="19"/>
      <c r="L55" s="19"/>
      <c r="M55" s="23"/>
      <c r="O55" s="22" t="str">
        <f>""</f>
        <v/>
      </c>
      <c r="P55" s="24" t="s">
        <v>26</v>
      </c>
      <c r="Q55" s="22">
        <v>1</v>
      </c>
      <c r="R55" s="22">
        <f t="shared" si="42"/>
        <v>0</v>
      </c>
      <c r="S55" s="22">
        <f t="shared" si="43"/>
        <v>0</v>
      </c>
      <c r="T55" s="22">
        <f t="shared" si="44"/>
        <v>0</v>
      </c>
      <c r="U55" s="22">
        <f t="shared" si="45"/>
        <v>0</v>
      </c>
      <c r="V55" s="22">
        <f t="shared" si="46"/>
        <v>0</v>
      </c>
      <c r="W55" s="22">
        <f t="shared" si="47"/>
        <v>0</v>
      </c>
      <c r="X55" s="22">
        <f t="shared" si="48"/>
        <v>0</v>
      </c>
      <c r="Y55" s="22">
        <f t="shared" si="49"/>
        <v>0</v>
      </c>
      <c r="Z55" s="22">
        <f t="shared" si="50"/>
        <v>0</v>
      </c>
      <c r="AA55" s="22">
        <f t="shared" si="51"/>
        <v>0</v>
      </c>
      <c r="AB55" s="22">
        <f t="shared" si="52"/>
        <v>0</v>
      </c>
      <c r="AC55" s="22">
        <f t="shared" si="53"/>
        <v>0</v>
      </c>
      <c r="AD55" s="22">
        <f t="shared" si="54"/>
        <v>0</v>
      </c>
      <c r="AE55" s="22">
        <f t="shared" si="55"/>
        <v>0</v>
      </c>
      <c r="AF55" s="22">
        <f t="shared" si="56"/>
        <v>0</v>
      </c>
      <c r="AG55" s="22">
        <f t="shared" si="57"/>
        <v>0</v>
      </c>
      <c r="AH55" s="22">
        <f t="shared" si="58"/>
        <v>0</v>
      </c>
      <c r="AI55" s="22">
        <f t="shared" si="59"/>
        <v>0</v>
      </c>
      <c r="AJ55" s="22">
        <f t="shared" si="60"/>
        <v>0</v>
      </c>
      <c r="AK55" s="22">
        <f t="shared" si="61"/>
        <v>0</v>
      </c>
    </row>
    <row r="56" spans="1:39" s="22" customFormat="1" ht="18" customHeight="1">
      <c r="A56" s="17" t="s">
        <v>57</v>
      </c>
      <c r="B56" s="17" t="s">
        <v>58</v>
      </c>
      <c r="C56" s="18" t="s">
        <v>5</v>
      </c>
      <c r="D56" s="19">
        <v>1894.9</v>
      </c>
      <c r="E56" s="19"/>
      <c r="F56" s="19"/>
      <c r="G56" s="19"/>
      <c r="H56" s="19"/>
      <c r="I56" s="19"/>
      <c r="J56" s="19"/>
      <c r="K56" s="19"/>
      <c r="L56" s="19"/>
      <c r="M56" s="23"/>
      <c r="O56" s="22" t="str">
        <f>""</f>
        <v/>
      </c>
      <c r="P56" s="24" t="s">
        <v>26</v>
      </c>
      <c r="Q56" s="22">
        <v>1</v>
      </c>
      <c r="R56" s="22">
        <f t="shared" si="42"/>
        <v>0</v>
      </c>
      <c r="S56" s="22">
        <f t="shared" si="43"/>
        <v>0</v>
      </c>
      <c r="T56" s="22">
        <f t="shared" si="44"/>
        <v>0</v>
      </c>
      <c r="U56" s="22">
        <f t="shared" si="45"/>
        <v>0</v>
      </c>
      <c r="V56" s="22">
        <f t="shared" si="46"/>
        <v>0</v>
      </c>
      <c r="W56" s="22">
        <f t="shared" si="47"/>
        <v>0</v>
      </c>
      <c r="X56" s="22">
        <f t="shared" si="48"/>
        <v>0</v>
      </c>
      <c r="Y56" s="22">
        <f t="shared" si="49"/>
        <v>0</v>
      </c>
      <c r="Z56" s="22">
        <f t="shared" si="50"/>
        <v>0</v>
      </c>
      <c r="AA56" s="22">
        <f t="shared" si="51"/>
        <v>0</v>
      </c>
      <c r="AB56" s="22">
        <f t="shared" si="52"/>
        <v>0</v>
      </c>
      <c r="AC56" s="22">
        <f t="shared" si="53"/>
        <v>0</v>
      </c>
      <c r="AD56" s="22">
        <f t="shared" si="54"/>
        <v>0</v>
      </c>
      <c r="AE56" s="22">
        <f t="shared" si="55"/>
        <v>0</v>
      </c>
      <c r="AF56" s="22">
        <f t="shared" si="56"/>
        <v>0</v>
      </c>
      <c r="AG56" s="22">
        <f t="shared" si="57"/>
        <v>0</v>
      </c>
      <c r="AH56" s="22">
        <f t="shared" si="58"/>
        <v>0</v>
      </c>
      <c r="AI56" s="22">
        <f t="shared" si="59"/>
        <v>0</v>
      </c>
      <c r="AJ56" s="22">
        <f t="shared" si="60"/>
        <v>0</v>
      </c>
      <c r="AK56" s="22">
        <f t="shared" si="61"/>
        <v>0</v>
      </c>
    </row>
    <row r="57" spans="1:39" s="22" customFormat="1" ht="18" customHeight="1">
      <c r="A57" s="17" t="s">
        <v>57</v>
      </c>
      <c r="B57" s="17" t="s">
        <v>59</v>
      </c>
      <c r="C57" s="18" t="s">
        <v>5</v>
      </c>
      <c r="D57" s="19">
        <f>243.7+30.9</f>
        <v>274.59999999999997</v>
      </c>
      <c r="E57" s="19"/>
      <c r="F57" s="19"/>
      <c r="G57" s="19"/>
      <c r="H57" s="19"/>
      <c r="I57" s="19"/>
      <c r="J57" s="19"/>
      <c r="K57" s="19"/>
      <c r="L57" s="19"/>
      <c r="M57" s="23"/>
      <c r="O57" s="22" t="str">
        <f>""</f>
        <v/>
      </c>
      <c r="P57" s="24" t="s">
        <v>26</v>
      </c>
      <c r="Q57" s="22">
        <v>1</v>
      </c>
      <c r="R57" s="22">
        <f t="shared" si="42"/>
        <v>0</v>
      </c>
      <c r="S57" s="22">
        <f t="shared" si="43"/>
        <v>0</v>
      </c>
      <c r="T57" s="22">
        <f t="shared" si="44"/>
        <v>0</v>
      </c>
      <c r="U57" s="22">
        <f t="shared" si="45"/>
        <v>0</v>
      </c>
      <c r="V57" s="22">
        <f t="shared" si="46"/>
        <v>0</v>
      </c>
      <c r="W57" s="22">
        <f t="shared" si="47"/>
        <v>0</v>
      </c>
      <c r="X57" s="22">
        <f t="shared" si="48"/>
        <v>0</v>
      </c>
      <c r="Y57" s="22">
        <f t="shared" si="49"/>
        <v>0</v>
      </c>
      <c r="Z57" s="22">
        <f t="shared" si="50"/>
        <v>0</v>
      </c>
      <c r="AA57" s="22">
        <f t="shared" si="51"/>
        <v>0</v>
      </c>
      <c r="AB57" s="22">
        <f t="shared" si="52"/>
        <v>0</v>
      </c>
      <c r="AC57" s="22">
        <f t="shared" si="53"/>
        <v>0</v>
      </c>
      <c r="AD57" s="22">
        <f t="shared" si="54"/>
        <v>0</v>
      </c>
      <c r="AE57" s="22">
        <f t="shared" si="55"/>
        <v>0</v>
      </c>
      <c r="AF57" s="22">
        <f t="shared" si="56"/>
        <v>0</v>
      </c>
      <c r="AG57" s="22">
        <f t="shared" si="57"/>
        <v>0</v>
      </c>
      <c r="AH57" s="22">
        <f t="shared" si="58"/>
        <v>0</v>
      </c>
      <c r="AI57" s="22">
        <f t="shared" si="59"/>
        <v>0</v>
      </c>
      <c r="AJ57" s="22">
        <f t="shared" si="60"/>
        <v>0</v>
      </c>
      <c r="AK57" s="22">
        <f t="shared" si="61"/>
        <v>0</v>
      </c>
    </row>
    <row r="58" spans="1:39" s="22" customFormat="1" ht="18" customHeight="1">
      <c r="A58" s="17" t="s">
        <v>60</v>
      </c>
      <c r="B58" s="17" t="s">
        <v>61</v>
      </c>
      <c r="C58" s="18" t="s">
        <v>3</v>
      </c>
      <c r="D58" s="19">
        <v>1.73</v>
      </c>
      <c r="E58" s="19"/>
      <c r="F58" s="19"/>
      <c r="G58" s="19"/>
      <c r="H58" s="19"/>
      <c r="I58" s="19"/>
      <c r="J58" s="19"/>
      <c r="K58" s="19"/>
      <c r="L58" s="19"/>
      <c r="M58" s="23"/>
      <c r="O58" s="22" t="str">
        <f>""</f>
        <v/>
      </c>
      <c r="P58" s="24" t="s">
        <v>26</v>
      </c>
      <c r="Q58" s="22">
        <v>1</v>
      </c>
      <c r="R58" s="22">
        <f t="shared" si="42"/>
        <v>0</v>
      </c>
      <c r="S58" s="22">
        <f t="shared" si="43"/>
        <v>0</v>
      </c>
      <c r="T58" s="22">
        <f t="shared" si="44"/>
        <v>0</v>
      </c>
      <c r="U58" s="22">
        <f t="shared" si="45"/>
        <v>0</v>
      </c>
      <c r="V58" s="22">
        <f t="shared" si="46"/>
        <v>0</v>
      </c>
      <c r="W58" s="22">
        <f t="shared" si="47"/>
        <v>0</v>
      </c>
      <c r="X58" s="22">
        <f t="shared" si="48"/>
        <v>0</v>
      </c>
      <c r="Y58" s="22">
        <f t="shared" si="49"/>
        <v>0</v>
      </c>
      <c r="Z58" s="22">
        <f t="shared" si="50"/>
        <v>0</v>
      </c>
      <c r="AA58" s="22">
        <f t="shared" si="51"/>
        <v>0</v>
      </c>
      <c r="AB58" s="22">
        <f t="shared" si="52"/>
        <v>0</v>
      </c>
      <c r="AC58" s="22">
        <f t="shared" si="53"/>
        <v>0</v>
      </c>
      <c r="AD58" s="22">
        <f t="shared" si="54"/>
        <v>0</v>
      </c>
      <c r="AE58" s="22">
        <f t="shared" si="55"/>
        <v>0</v>
      </c>
      <c r="AF58" s="22">
        <f t="shared" si="56"/>
        <v>0</v>
      </c>
      <c r="AG58" s="22">
        <f t="shared" si="57"/>
        <v>0</v>
      </c>
      <c r="AH58" s="22">
        <f t="shared" si="58"/>
        <v>0</v>
      </c>
      <c r="AI58" s="22">
        <f t="shared" si="59"/>
        <v>0</v>
      </c>
      <c r="AJ58" s="22">
        <f t="shared" si="60"/>
        <v>0</v>
      </c>
      <c r="AK58" s="22">
        <f t="shared" si="61"/>
        <v>0</v>
      </c>
    </row>
    <row r="59" spans="1:39" s="22" customFormat="1" ht="18" customHeight="1">
      <c r="A59" s="17" t="s">
        <v>1</v>
      </c>
      <c r="B59" s="17" t="s">
        <v>2</v>
      </c>
      <c r="C59" s="18" t="s">
        <v>3</v>
      </c>
      <c r="D59" s="19">
        <v>0.48</v>
      </c>
      <c r="E59" s="19"/>
      <c r="F59" s="19"/>
      <c r="G59" s="19"/>
      <c r="H59" s="19"/>
      <c r="I59" s="19"/>
      <c r="J59" s="19"/>
      <c r="K59" s="19"/>
      <c r="L59" s="19"/>
      <c r="M59" s="19"/>
      <c r="O59" s="22" t="str">
        <f>"01"</f>
        <v>01</v>
      </c>
      <c r="P59" s="24" t="s">
        <v>26</v>
      </c>
      <c r="Q59" s="22">
        <v>1</v>
      </c>
      <c r="R59" s="22">
        <f t="shared" si="42"/>
        <v>0</v>
      </c>
      <c r="S59" s="22">
        <f t="shared" si="43"/>
        <v>0</v>
      </c>
      <c r="T59" s="22">
        <f t="shared" si="44"/>
        <v>0</v>
      </c>
      <c r="U59" s="22">
        <f t="shared" si="45"/>
        <v>0</v>
      </c>
      <c r="V59" s="22">
        <f t="shared" si="46"/>
        <v>0</v>
      </c>
      <c r="W59" s="22">
        <f t="shared" si="47"/>
        <v>0</v>
      </c>
      <c r="X59" s="22">
        <f t="shared" si="48"/>
        <v>0</v>
      </c>
      <c r="Y59" s="22">
        <f t="shared" si="49"/>
        <v>0</v>
      </c>
      <c r="Z59" s="22">
        <f t="shared" si="50"/>
        <v>0</v>
      </c>
      <c r="AA59" s="22">
        <f t="shared" si="51"/>
        <v>0</v>
      </c>
      <c r="AB59" s="22">
        <f t="shared" si="52"/>
        <v>0</v>
      </c>
      <c r="AC59" s="22">
        <f t="shared" si="53"/>
        <v>0</v>
      </c>
      <c r="AD59" s="22">
        <f t="shared" si="54"/>
        <v>0</v>
      </c>
      <c r="AE59" s="22">
        <f t="shared" si="55"/>
        <v>0</v>
      </c>
      <c r="AF59" s="22">
        <f t="shared" si="56"/>
        <v>0</v>
      </c>
      <c r="AG59" s="22">
        <f t="shared" si="57"/>
        <v>0</v>
      </c>
      <c r="AH59" s="22">
        <f t="shared" si="58"/>
        <v>0</v>
      </c>
      <c r="AI59" s="22">
        <f t="shared" si="59"/>
        <v>0</v>
      </c>
      <c r="AJ59" s="22">
        <f t="shared" si="60"/>
        <v>0</v>
      </c>
      <c r="AK59" s="22">
        <f t="shared" si="61"/>
        <v>0</v>
      </c>
    </row>
    <row r="60" spans="1:39" s="22" customFormat="1" ht="18" customHeight="1">
      <c r="A60" s="20"/>
      <c r="B60" s="20"/>
      <c r="C60" s="21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39" s="22" customFormat="1" ht="18" customHeight="1">
      <c r="A61" s="20"/>
      <c r="B61" s="20"/>
      <c r="C61" s="21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39" s="27" customFormat="1" ht="18" customHeight="1">
      <c r="A62" s="29"/>
      <c r="B62" s="29"/>
      <c r="C62" s="30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39" s="27" customFormat="1" ht="18" customHeight="1">
      <c r="A63" s="29"/>
      <c r="B63" s="29"/>
      <c r="C63" s="30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39" s="27" customFormat="1" ht="18" customHeight="1">
      <c r="A64" s="29"/>
      <c r="B64" s="29"/>
      <c r="C64" s="30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39" s="27" customFormat="1" ht="18" customHeight="1">
      <c r="A65" s="29"/>
      <c r="B65" s="29"/>
      <c r="C65" s="30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39" s="27" customFormat="1" ht="18" customHeight="1">
      <c r="A66" s="29"/>
      <c r="B66" s="29"/>
      <c r="C66" s="30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39" s="27" customFormat="1" ht="18" customHeight="1">
      <c r="A67" s="29"/>
      <c r="B67" s="29"/>
      <c r="C67" s="30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39" s="27" customFormat="1" ht="18" customHeight="1">
      <c r="A68" s="29"/>
      <c r="B68" s="29"/>
      <c r="C68" s="30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39" s="27" customFormat="1" ht="18" customHeight="1">
      <c r="A69" s="29"/>
      <c r="B69" s="29"/>
      <c r="C69" s="30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39" s="27" customFormat="1" ht="18" customHeight="1">
      <c r="A70" s="29"/>
      <c r="B70" s="29"/>
      <c r="C70" s="30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39" s="27" customFormat="1" ht="18" customHeight="1">
      <c r="A71" s="29"/>
      <c r="B71" s="29"/>
      <c r="C71" s="30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39" s="27" customFormat="1" ht="18" customHeight="1">
      <c r="A72" s="29"/>
      <c r="B72" s="29"/>
      <c r="C72" s="30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39" s="27" customFormat="1" ht="18" customHeight="1">
      <c r="A73" s="29"/>
      <c r="B73" s="29"/>
      <c r="C73" s="30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39" s="27" customFormat="1" ht="18" customHeight="1">
      <c r="A74" s="29"/>
      <c r="B74" s="29"/>
      <c r="C74" s="30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39" s="27" customFormat="1" ht="18" customHeight="1">
      <c r="A75" s="29"/>
      <c r="B75" s="29"/>
      <c r="C75" s="30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39" s="37" customFormat="1" ht="18" customHeight="1">
      <c r="A76" s="41" t="s">
        <v>27</v>
      </c>
      <c r="B76" s="42"/>
      <c r="C76" s="43"/>
      <c r="D76" s="44"/>
      <c r="E76" s="44"/>
      <c r="F76" s="44">
        <f>SUM(F54:F75)</f>
        <v>0</v>
      </c>
      <c r="G76" s="44"/>
      <c r="H76" s="44">
        <f>SUM(H54:H75)</f>
        <v>0</v>
      </c>
      <c r="I76" s="44"/>
      <c r="J76" s="44">
        <f>SUM(J54:J75)</f>
        <v>0</v>
      </c>
      <c r="K76" s="44"/>
      <c r="L76" s="44">
        <f>SUM(L54:L75)</f>
        <v>0</v>
      </c>
      <c r="M76" s="44"/>
      <c r="R76" s="37">
        <f t="shared" ref="R76:AL76" si="62">ROUNDDOWN(SUM(R54:R70), 0)</f>
        <v>0</v>
      </c>
      <c r="S76" s="37">
        <f t="shared" si="62"/>
        <v>0</v>
      </c>
      <c r="T76" s="37">
        <f t="shared" si="62"/>
        <v>0</v>
      </c>
      <c r="U76" s="37">
        <f t="shared" si="62"/>
        <v>0</v>
      </c>
      <c r="V76" s="37">
        <f t="shared" si="62"/>
        <v>0</v>
      </c>
      <c r="W76" s="37">
        <f t="shared" si="62"/>
        <v>0</v>
      </c>
      <c r="X76" s="37">
        <f t="shared" si="62"/>
        <v>0</v>
      </c>
      <c r="Y76" s="37">
        <f t="shared" si="62"/>
        <v>0</v>
      </c>
      <c r="Z76" s="37">
        <f t="shared" si="62"/>
        <v>0</v>
      </c>
      <c r="AA76" s="37">
        <f t="shared" si="62"/>
        <v>0</v>
      </c>
      <c r="AB76" s="37">
        <f t="shared" si="62"/>
        <v>0</v>
      </c>
      <c r="AC76" s="37">
        <f t="shared" si="62"/>
        <v>0</v>
      </c>
      <c r="AD76" s="37">
        <f t="shared" si="62"/>
        <v>0</v>
      </c>
      <c r="AE76" s="37">
        <f t="shared" si="62"/>
        <v>0</v>
      </c>
      <c r="AF76" s="37">
        <f t="shared" si="62"/>
        <v>0</v>
      </c>
      <c r="AG76" s="37">
        <f t="shared" si="62"/>
        <v>0</v>
      </c>
      <c r="AH76" s="37">
        <f t="shared" si="62"/>
        <v>0</v>
      </c>
      <c r="AI76" s="37">
        <f t="shared" si="62"/>
        <v>0</v>
      </c>
      <c r="AJ76" s="37">
        <f t="shared" si="62"/>
        <v>0</v>
      </c>
      <c r="AK76" s="37">
        <f t="shared" si="62"/>
        <v>0</v>
      </c>
      <c r="AL76" s="37">
        <f t="shared" si="62"/>
        <v>0</v>
      </c>
      <c r="AM76" s="32">
        <f>F76+H76+J76</f>
        <v>0</v>
      </c>
    </row>
    <row r="77" spans="1:39" ht="18" customHeight="1">
      <c r="A77" s="55" t="s">
        <v>93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</row>
    <row r="78" spans="1:39" ht="18" customHeight="1">
      <c r="A78" s="6" t="s">
        <v>6</v>
      </c>
      <c r="B78" s="6" t="s">
        <v>7</v>
      </c>
      <c r="C78" s="7" t="s">
        <v>3</v>
      </c>
      <c r="D78" s="5">
        <v>1.73</v>
      </c>
      <c r="E78" s="5"/>
      <c r="F78" s="5"/>
      <c r="G78" s="5"/>
      <c r="H78" s="5"/>
      <c r="I78" s="5"/>
      <c r="J78" s="5"/>
      <c r="K78" s="5"/>
      <c r="L78" s="5"/>
      <c r="M78" s="5"/>
      <c r="O78" t="str">
        <f>"03"</f>
        <v>03</v>
      </c>
      <c r="P78" t="s">
        <v>71</v>
      </c>
      <c r="Q78">
        <v>1</v>
      </c>
      <c r="R78">
        <f>IF(P78="기계경비", J78, 0)</f>
        <v>0</v>
      </c>
      <c r="S78">
        <f>IF(P78="운반비", J78, 0)</f>
        <v>0</v>
      </c>
      <c r="T78">
        <f>IF(P78="작업부산물", F78, 0)</f>
        <v>0</v>
      </c>
      <c r="U78">
        <f>IF(P78="관급", F78, 0)</f>
        <v>0</v>
      </c>
      <c r="V78">
        <f>IF(P78="외주비", J78, 0)</f>
        <v>0</v>
      </c>
      <c r="W78">
        <f>IF(P78="장비비", J78, 0)</f>
        <v>0</v>
      </c>
      <c r="X78">
        <f>IF(P78="폐기물처리비", L78, 0)</f>
        <v>0</v>
      </c>
      <c r="Y78">
        <f>IF(P78="가설비", J78, 0)</f>
        <v>0</v>
      </c>
      <c r="Z78">
        <f>IF(P78="잡비제외분", F78, 0)</f>
        <v>0</v>
      </c>
      <c r="AA78">
        <f>IF(P78="사급자재대", L78, 0)</f>
        <v>0</v>
      </c>
      <c r="AB78">
        <f>IF(P78="관급자재대", L78, 0)</f>
        <v>0</v>
      </c>
      <c r="AC78">
        <f>IF(P78="사용자항목1", L78, 0)</f>
        <v>0</v>
      </c>
      <c r="AD78">
        <f>IF(P78="사용자항목2", L78, 0)</f>
        <v>0</v>
      </c>
      <c r="AE78">
        <f>IF(P78="사용자항목3", L78, 0)</f>
        <v>0</v>
      </c>
      <c r="AF78">
        <f>IF(P78="사용자항목4", L78, 0)</f>
        <v>0</v>
      </c>
      <c r="AG78">
        <f>IF(P78="사용자항목5", L78, 0)</f>
        <v>0</v>
      </c>
      <c r="AH78">
        <f>IF(P78="사용자항목6", L78, 0)</f>
        <v>0</v>
      </c>
      <c r="AI78">
        <f>IF(P78="사용자항목7", L78, 0)</f>
        <v>0</v>
      </c>
      <c r="AJ78">
        <f>IF(P78="사용자항목8", L78, 0)</f>
        <v>0</v>
      </c>
      <c r="AK78">
        <f>IF(P78="사용자항목9", L78, 0)</f>
        <v>0</v>
      </c>
    </row>
    <row r="79" spans="1:39" ht="18" customHeight="1">
      <c r="A79" s="6" t="s">
        <v>11</v>
      </c>
      <c r="B79" s="6" t="s">
        <v>14</v>
      </c>
      <c r="C79" s="7" t="s">
        <v>13</v>
      </c>
      <c r="D79" s="5">
        <v>1.67</v>
      </c>
      <c r="E79" s="5"/>
      <c r="F79" s="5"/>
      <c r="G79" s="5"/>
      <c r="H79" s="5"/>
      <c r="I79" s="5"/>
      <c r="J79" s="5"/>
      <c r="K79" s="5"/>
      <c r="L79" s="5"/>
      <c r="M79" s="5"/>
      <c r="O79" t="str">
        <f>"03"</f>
        <v>03</v>
      </c>
      <c r="P79" t="s">
        <v>71</v>
      </c>
      <c r="Q79">
        <v>1</v>
      </c>
      <c r="R79">
        <f>IF(P79="기계경비", J79, 0)</f>
        <v>0</v>
      </c>
      <c r="S79">
        <f>IF(P79="운반비", J79, 0)</f>
        <v>0</v>
      </c>
      <c r="T79">
        <f>IF(P79="작업부산물", F79, 0)</f>
        <v>0</v>
      </c>
      <c r="U79">
        <f>IF(P79="관급", F79, 0)</f>
        <v>0</v>
      </c>
      <c r="V79">
        <f>IF(P79="외주비", J79, 0)</f>
        <v>0</v>
      </c>
      <c r="W79">
        <f>IF(P79="장비비", J79, 0)</f>
        <v>0</v>
      </c>
      <c r="X79">
        <f>IF(P79="폐기물처리비", L79, 0)</f>
        <v>0</v>
      </c>
      <c r="Y79">
        <f>IF(P79="가설비", J79, 0)</f>
        <v>0</v>
      </c>
      <c r="Z79">
        <f>IF(P79="잡비제외분", F79, 0)</f>
        <v>0</v>
      </c>
      <c r="AA79">
        <f>IF(P79="사급자재대", L79, 0)</f>
        <v>0</v>
      </c>
      <c r="AB79">
        <f>IF(P79="관급자재대", L79, 0)</f>
        <v>0</v>
      </c>
      <c r="AC79">
        <f>IF(P79="사용자항목1", L79, 0)</f>
        <v>0</v>
      </c>
      <c r="AD79">
        <f>IF(P79="사용자항목2", L79, 0)</f>
        <v>0</v>
      </c>
      <c r="AE79">
        <f>IF(P79="사용자항목3", L79, 0)</f>
        <v>0</v>
      </c>
      <c r="AF79">
        <f>IF(P79="사용자항목4", L79, 0)</f>
        <v>0</v>
      </c>
      <c r="AG79">
        <f>IF(P79="사용자항목5", L79, 0)</f>
        <v>0</v>
      </c>
      <c r="AH79">
        <f>IF(P79="사용자항목6", L79, 0)</f>
        <v>0</v>
      </c>
      <c r="AI79">
        <f>IF(P79="사용자항목7", L79, 0)</f>
        <v>0</v>
      </c>
      <c r="AJ79">
        <f>IF(P79="사용자항목8", L79, 0)</f>
        <v>0</v>
      </c>
      <c r="AK79">
        <f>IF(P79="사용자항목9", L79, 0)</f>
        <v>0</v>
      </c>
    </row>
    <row r="80" spans="1:39" ht="18" customHeight="1">
      <c r="A80" s="6" t="s">
        <v>11</v>
      </c>
      <c r="B80" s="6" t="s">
        <v>12</v>
      </c>
      <c r="C80" s="7" t="s">
        <v>13</v>
      </c>
      <c r="D80" s="5">
        <v>0.06</v>
      </c>
      <c r="E80" s="5"/>
      <c r="F80" s="5"/>
      <c r="G80" s="5"/>
      <c r="H80" s="5"/>
      <c r="I80" s="5"/>
      <c r="J80" s="5"/>
      <c r="K80" s="5"/>
      <c r="L80" s="5"/>
      <c r="M80" s="5"/>
      <c r="O80" t="str">
        <f>"03"</f>
        <v>03</v>
      </c>
      <c r="P80" t="s">
        <v>71</v>
      </c>
      <c r="Q80">
        <v>1</v>
      </c>
      <c r="R80">
        <f>IF(P80="기계경비", J80, 0)</f>
        <v>0</v>
      </c>
      <c r="S80">
        <f>IF(P80="운반비", J80, 0)</f>
        <v>0</v>
      </c>
      <c r="T80">
        <f>IF(P80="작업부산물", F80, 0)</f>
        <v>0</v>
      </c>
      <c r="U80">
        <f>IF(P80="관급", F80, 0)</f>
        <v>0</v>
      </c>
      <c r="V80">
        <f>IF(P80="외주비", J80, 0)</f>
        <v>0</v>
      </c>
      <c r="W80">
        <f>IF(P80="장비비", J80, 0)</f>
        <v>0</v>
      </c>
      <c r="X80">
        <f>IF(P80="폐기물처리비", L80, 0)</f>
        <v>0</v>
      </c>
      <c r="Y80">
        <f>IF(P80="가설비", J80, 0)</f>
        <v>0</v>
      </c>
      <c r="Z80">
        <f>IF(P80="잡비제외분", F80, 0)</f>
        <v>0</v>
      </c>
      <c r="AA80">
        <f>IF(P80="사급자재대", L80, 0)</f>
        <v>0</v>
      </c>
      <c r="AB80">
        <f>IF(P80="관급자재대", L80, 0)</f>
        <v>0</v>
      </c>
      <c r="AC80">
        <f>IF(P80="사용자항목1", L80, 0)</f>
        <v>0</v>
      </c>
      <c r="AD80">
        <f>IF(P80="사용자항목2", L80, 0)</f>
        <v>0</v>
      </c>
      <c r="AE80">
        <f>IF(P80="사용자항목3", L80, 0)</f>
        <v>0</v>
      </c>
      <c r="AF80">
        <f>IF(P80="사용자항목4", L80, 0)</f>
        <v>0</v>
      </c>
      <c r="AG80">
        <f>IF(P80="사용자항목5", L80, 0)</f>
        <v>0</v>
      </c>
      <c r="AH80">
        <f>IF(P80="사용자항목6", L80, 0)</f>
        <v>0</v>
      </c>
      <c r="AI80">
        <f>IF(P80="사용자항목7", L80, 0)</f>
        <v>0</v>
      </c>
      <c r="AJ80">
        <f>IF(P80="사용자항목8", L80, 0)</f>
        <v>0</v>
      </c>
      <c r="AK80">
        <f>IF(P80="사용자항목9", L80, 0)</f>
        <v>0</v>
      </c>
    </row>
    <row r="81" spans="1:13" ht="18" customHeight="1">
      <c r="A81" s="8"/>
      <c r="B81" s="8"/>
      <c r="C81" s="9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8" customHeight="1">
      <c r="A82" s="8"/>
      <c r="B82" s="8"/>
      <c r="C82" s="9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8" customHeight="1">
      <c r="A83" s="8"/>
      <c r="B83" s="8"/>
      <c r="C83" s="9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8" customHeight="1">
      <c r="A84" s="8"/>
      <c r="B84" s="8"/>
      <c r="C84" s="9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8" customHeight="1">
      <c r="A85" s="8"/>
      <c r="B85" s="8"/>
      <c r="C85" s="9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8" customHeight="1">
      <c r="A86" s="8"/>
      <c r="B86" s="8"/>
      <c r="C86" s="9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8" customHeight="1">
      <c r="A87" s="8"/>
      <c r="B87" s="8"/>
      <c r="C87" s="9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8" customHeight="1">
      <c r="A88" s="8"/>
      <c r="B88" s="8"/>
      <c r="C88" s="9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8" customHeight="1">
      <c r="A89" s="8"/>
      <c r="B89" s="8"/>
      <c r="C89" s="9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8" customHeight="1">
      <c r="A90" s="8"/>
      <c r="B90" s="8"/>
      <c r="C90" s="9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8" customHeight="1">
      <c r="A91" s="8"/>
      <c r="B91" s="8"/>
      <c r="C91" s="9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8" customHeight="1">
      <c r="A92" s="8"/>
      <c r="B92" s="8"/>
      <c r="C92" s="9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8" customHeight="1">
      <c r="A93" s="8"/>
      <c r="B93" s="8"/>
      <c r="C93" s="9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8" customHeight="1">
      <c r="A94" s="8"/>
      <c r="B94" s="8"/>
      <c r="C94" s="9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8" customHeight="1">
      <c r="A95" s="8"/>
      <c r="B95" s="8"/>
      <c r="C95" s="9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8" customHeight="1">
      <c r="A96" s="8"/>
      <c r="B96" s="8"/>
      <c r="C96" s="9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39" ht="18" customHeight="1">
      <c r="A97" s="8"/>
      <c r="B97" s="8"/>
      <c r="C97" s="9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39" ht="18" customHeight="1">
      <c r="A98" s="8"/>
      <c r="B98" s="8"/>
      <c r="C98" s="9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39" ht="18" customHeight="1">
      <c r="A99" s="8"/>
      <c r="B99" s="8"/>
      <c r="C99" s="9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39" s="37" customFormat="1" ht="18" customHeight="1">
      <c r="A100" s="41" t="s">
        <v>27</v>
      </c>
      <c r="B100" s="42"/>
      <c r="C100" s="43"/>
      <c r="D100" s="44"/>
      <c r="E100" s="44"/>
      <c r="F100" s="44">
        <f>SUM(F78:F99)</f>
        <v>0</v>
      </c>
      <c r="G100" s="44"/>
      <c r="H100" s="44">
        <f>SUM(H78:H99)</f>
        <v>0</v>
      </c>
      <c r="I100" s="44"/>
      <c r="J100" s="44">
        <f>SUM(J78:J99)</f>
        <v>0</v>
      </c>
      <c r="K100" s="44"/>
      <c r="L100" s="44">
        <f>SUM(L78:L99)</f>
        <v>0</v>
      </c>
      <c r="M100" s="44"/>
      <c r="R100" s="37">
        <f t="shared" ref="R100:AL100" si="63">ROUNDDOWN(SUM(R78:R94), 0)</f>
        <v>0</v>
      </c>
      <c r="S100" s="37">
        <f t="shared" si="63"/>
        <v>0</v>
      </c>
      <c r="T100" s="37">
        <f t="shared" si="63"/>
        <v>0</v>
      </c>
      <c r="U100" s="37">
        <f t="shared" si="63"/>
        <v>0</v>
      </c>
      <c r="V100" s="37">
        <f t="shared" si="63"/>
        <v>0</v>
      </c>
      <c r="W100" s="37">
        <f t="shared" si="63"/>
        <v>0</v>
      </c>
      <c r="X100" s="37">
        <f t="shared" si="63"/>
        <v>0</v>
      </c>
      <c r="Y100" s="37">
        <f t="shared" si="63"/>
        <v>0</v>
      </c>
      <c r="Z100" s="37">
        <f t="shared" si="63"/>
        <v>0</v>
      </c>
      <c r="AA100" s="37">
        <f t="shared" si="63"/>
        <v>0</v>
      </c>
      <c r="AB100" s="37">
        <f t="shared" si="63"/>
        <v>0</v>
      </c>
      <c r="AC100" s="37">
        <f t="shared" si="63"/>
        <v>0</v>
      </c>
      <c r="AD100" s="37">
        <f t="shared" si="63"/>
        <v>0</v>
      </c>
      <c r="AE100" s="37">
        <f t="shared" si="63"/>
        <v>0</v>
      </c>
      <c r="AF100" s="37">
        <f t="shared" si="63"/>
        <v>0</v>
      </c>
      <c r="AG100" s="37">
        <f t="shared" si="63"/>
        <v>0</v>
      </c>
      <c r="AH100" s="37">
        <f t="shared" si="63"/>
        <v>0</v>
      </c>
      <c r="AI100" s="37">
        <f t="shared" si="63"/>
        <v>0</v>
      </c>
      <c r="AJ100" s="37">
        <f t="shared" si="63"/>
        <v>0</v>
      </c>
      <c r="AK100" s="37">
        <f t="shared" si="63"/>
        <v>0</v>
      </c>
      <c r="AL100" s="37">
        <f t="shared" si="63"/>
        <v>0</v>
      </c>
      <c r="AM100" s="32">
        <f>F100+H100+J100</f>
        <v>0</v>
      </c>
    </row>
  </sheetData>
  <mergeCells count="14">
    <mergeCell ref="K3:L3"/>
    <mergeCell ref="A5:M5"/>
    <mergeCell ref="A29:M29"/>
    <mergeCell ref="A77:M77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1" type="noConversion"/>
  <conditionalFormatting sqref="A5 A6:M100">
    <cfRule type="containsText" dxfId="7" priority="3" stopIfTrue="1" operator="containsText" text=".">
      <formula>NOT(ISERROR(SEARCH(".",A5)))</formula>
    </cfRule>
    <cfRule type="notContainsText" dxfId="6" priority="4" stopIfTrue="1" operator="notContains" text=".">
      <formula>ISERROR(SEARCH(".",A5))</formula>
    </cfRule>
  </conditionalFormatting>
  <conditionalFormatting sqref="A34:C34">
    <cfRule type="containsText" dxfId="5" priority="1" stopIfTrue="1" operator="containsText" text=".">
      <formula>NOT(ISERROR(SEARCH(".",A34)))</formula>
    </cfRule>
    <cfRule type="notContainsText" dxfId="4" priority="2" stopIfTrue="1" operator="notContains" text=".">
      <formula>ISERROR(SEARCH(".",A34))</formula>
    </cfRule>
  </conditionalFormatting>
  <pageMargins left="0.59055118110236227" right="0" top="0.47244094488188981" bottom="0.15748031496062992" header="0.31496062992125984" footer="0.15748031496062992"/>
  <pageSetup paperSize="9" orientation="landscape" r:id="rId1"/>
  <rowBreaks count="4" manualBreakCount="4">
    <brk id="28" max="12" man="1"/>
    <brk id="52" max="16383" man="1"/>
    <brk id="76" max="16383" man="1"/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내역서</vt:lpstr>
      <vt:lpstr>Sheet1</vt:lpstr>
      <vt:lpstr>내역서!Print_Area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2020-11-25T06:01:54Z</cp:lastPrinted>
  <dcterms:created xsi:type="dcterms:W3CDTF">2020-11-23T02:33:22Z</dcterms:created>
  <dcterms:modified xsi:type="dcterms:W3CDTF">2020-12-09T06:13:25Z</dcterms:modified>
</cp:coreProperties>
</file>