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 activeTab="2"/>
  </bookViews>
  <sheets>
    <sheet name="원가계산서" sheetId="70" r:id="rId1"/>
    <sheet name="내역서총괄표" sheetId="69" r:id="rId2"/>
    <sheet name="내역서" sheetId="74" r:id="rId3"/>
    <sheet name="내역서2" sheetId="71" state="hidden" r:id="rId4"/>
  </sheets>
  <externalReferences>
    <externalReference r:id="rId5"/>
    <externalReference r:id="rId6"/>
    <externalReference r:id="rId7"/>
    <externalReference r:id="rId8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3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내역서!$B$1:$Q$14</definedName>
    <definedName name="_xlnm.Print_Area" localSheetId="3">내역서2!$B$1:$P$78</definedName>
    <definedName name="_xlnm.Print_Area" localSheetId="1">내역서총괄표!$A$1:$J$23</definedName>
    <definedName name="_xlnm.Print_Area" localSheetId="0">원가계산서!$A$1:$I$34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I6" i="69"/>
  <c r="H6"/>
  <c r="G6"/>
  <c r="F6" s="1"/>
  <c r="I5"/>
  <c r="I4" s="1"/>
  <c r="H5"/>
  <c r="H4" s="1"/>
  <c r="G5"/>
  <c r="G4" l="1"/>
  <c r="F42" i="71" l="1"/>
  <c r="F41"/>
  <c r="H33"/>
  <c r="H34"/>
  <c r="F34"/>
  <c r="F33"/>
  <c r="H30"/>
  <c r="H29"/>
  <c r="F26"/>
  <c r="M26" s="1"/>
  <c r="F25"/>
  <c r="K25" s="1"/>
  <c r="J75"/>
  <c r="J72"/>
  <c r="J70"/>
  <c r="J68"/>
  <c r="J66"/>
  <c r="K65"/>
  <c r="O65" s="1"/>
  <c r="J64"/>
  <c r="J62"/>
  <c r="J60"/>
  <c r="J58"/>
  <c r="J56"/>
  <c r="J53"/>
  <c r="O50"/>
  <c r="O51" s="1"/>
  <c r="M50"/>
  <c r="M51" s="1"/>
  <c r="K50"/>
  <c r="K51" s="1"/>
  <c r="H47"/>
  <c r="H46"/>
  <c r="H45"/>
  <c r="H44"/>
  <c r="H43"/>
  <c r="H40"/>
  <c r="H39"/>
  <c r="H38"/>
  <c r="H37"/>
  <c r="H36"/>
  <c r="H35"/>
  <c r="H32"/>
  <c r="H31"/>
  <c r="H28"/>
  <c r="H27"/>
  <c r="H26"/>
  <c r="H25"/>
  <c r="H24"/>
  <c r="H23"/>
  <c r="M22"/>
  <c r="H22"/>
  <c r="O22"/>
  <c r="M21"/>
  <c r="H21"/>
  <c r="O21"/>
  <c r="O14"/>
  <c r="H14"/>
  <c r="M14"/>
  <c r="K13"/>
  <c r="H13"/>
  <c r="M13"/>
  <c r="H12"/>
  <c r="M12"/>
  <c r="H9"/>
  <c r="H8"/>
  <c r="H7"/>
  <c r="M25" l="1"/>
  <c r="O12"/>
  <c r="O26"/>
  <c r="H5"/>
  <c r="H6"/>
  <c r="K12"/>
  <c r="I12" s="1"/>
  <c r="H10"/>
  <c r="I50"/>
  <c r="I51"/>
  <c r="H11"/>
  <c r="K22"/>
  <c r="I22" s="1"/>
  <c r="O13"/>
  <c r="I13" s="1"/>
  <c r="K14"/>
  <c r="I14" s="1"/>
  <c r="O25"/>
  <c r="K26"/>
  <c r="I26" s="1"/>
  <c r="K21"/>
  <c r="I21" s="1"/>
  <c r="I25" l="1"/>
  <c r="F45" l="1"/>
  <c r="F46"/>
  <c r="F44"/>
  <c r="F32"/>
  <c r="F43"/>
  <c r="F30"/>
  <c r="F39"/>
  <c r="F37"/>
  <c r="F38"/>
  <c r="F28"/>
  <c r="F27"/>
  <c r="F36"/>
  <c r="F24"/>
  <c r="F35"/>
  <c r="F23"/>
  <c r="F31"/>
  <c r="F40"/>
  <c r="F29"/>
  <c r="F7" l="1"/>
  <c r="O7" s="1"/>
  <c r="F10"/>
  <c r="M10" s="1"/>
  <c r="F6"/>
  <c r="M6" s="1"/>
  <c r="F5"/>
  <c r="K5" s="1"/>
  <c r="F47"/>
  <c r="K47" s="1"/>
  <c r="F9"/>
  <c r="K9" s="1"/>
  <c r="F8"/>
  <c r="O8" s="1"/>
  <c r="F18"/>
  <c r="K23"/>
  <c r="M23"/>
  <c r="O23"/>
  <c r="M36"/>
  <c r="O36"/>
  <c r="K36"/>
  <c r="K37"/>
  <c r="M37"/>
  <c r="O37"/>
  <c r="M32"/>
  <c r="O32"/>
  <c r="K32"/>
  <c r="M40"/>
  <c r="O40"/>
  <c r="K40"/>
  <c r="O38"/>
  <c r="M38"/>
  <c r="K38"/>
  <c r="O43"/>
  <c r="M43"/>
  <c r="K43"/>
  <c r="M44"/>
  <c r="O44"/>
  <c r="K44"/>
  <c r="O24"/>
  <c r="K24"/>
  <c r="M24"/>
  <c r="O28"/>
  <c r="M28"/>
  <c r="K28"/>
  <c r="K46"/>
  <c r="M46"/>
  <c r="O46"/>
  <c r="M31"/>
  <c r="O31"/>
  <c r="K31"/>
  <c r="M35"/>
  <c r="K35"/>
  <c r="O35"/>
  <c r="K27"/>
  <c r="M27"/>
  <c r="O27"/>
  <c r="M39"/>
  <c r="K39"/>
  <c r="O39"/>
  <c r="M45"/>
  <c r="K45"/>
  <c r="O45"/>
  <c r="F17"/>
  <c r="O11"/>
  <c r="M11"/>
  <c r="K11"/>
  <c r="O5" l="1"/>
  <c r="M5"/>
  <c r="K7"/>
  <c r="M7"/>
  <c r="M8"/>
  <c r="K8"/>
  <c r="M9"/>
  <c r="O6"/>
  <c r="K6"/>
  <c r="O9"/>
  <c r="K10"/>
  <c r="O47"/>
  <c r="M47"/>
  <c r="O10"/>
  <c r="F15"/>
  <c r="I39"/>
  <c r="I44"/>
  <c r="I36"/>
  <c r="F16"/>
  <c r="I31"/>
  <c r="I37"/>
  <c r="F19"/>
  <c r="F20"/>
  <c r="I27"/>
  <c r="I46"/>
  <c r="I43"/>
  <c r="I40"/>
  <c r="I23"/>
  <c r="I45"/>
  <c r="I35"/>
  <c r="I28"/>
  <c r="I24"/>
  <c r="I38"/>
  <c r="I32"/>
  <c r="I11"/>
  <c r="I5" l="1"/>
  <c r="I9"/>
  <c r="I6"/>
  <c r="I7"/>
  <c r="I8"/>
  <c r="I10"/>
  <c r="I47"/>
  <c r="B3" l="1"/>
  <c r="L15" l="1"/>
  <c r="L19" l="1"/>
  <c r="M19" s="1"/>
  <c r="M15"/>
  <c r="J15" l="1"/>
  <c r="K15" s="1"/>
  <c r="J17"/>
  <c r="K17" s="1"/>
  <c r="J19"/>
  <c r="K19" s="1"/>
  <c r="J20"/>
  <c r="K20" s="1"/>
  <c r="J16"/>
  <c r="K16" s="1"/>
  <c r="J18"/>
  <c r="K18" s="1"/>
  <c r="L16"/>
  <c r="L20"/>
  <c r="L18"/>
  <c r="L17"/>
  <c r="G8" i="70" l="1"/>
  <c r="F8" i="69"/>
  <c r="F9" s="1"/>
  <c r="K48" i="71"/>
  <c r="K52" s="1"/>
  <c r="M18"/>
  <c r="M16"/>
  <c r="M17"/>
  <c r="N19"/>
  <c r="N15"/>
  <c r="M20"/>
  <c r="G4" i="70" l="1"/>
  <c r="F10" i="69"/>
  <c r="K54" i="71"/>
  <c r="O54" s="1"/>
  <c r="I54" s="1"/>
  <c r="P54" s="1"/>
  <c r="K63"/>
  <c r="O63" s="1"/>
  <c r="K61"/>
  <c r="O61" s="1"/>
  <c r="N18"/>
  <c r="N20"/>
  <c r="N16"/>
  <c r="O15"/>
  <c r="H15"/>
  <c r="M48"/>
  <c r="N17"/>
  <c r="O19"/>
  <c r="I19" s="1"/>
  <c r="H19"/>
  <c r="F14" i="69" l="1"/>
  <c r="F15"/>
  <c r="F5"/>
  <c r="K57" i="71"/>
  <c r="O57" s="1"/>
  <c r="I57" s="1"/>
  <c r="P57" s="1"/>
  <c r="K59"/>
  <c r="O59" s="1"/>
  <c r="I59" s="1"/>
  <c r="P59" s="1"/>
  <c r="O17"/>
  <c r="I17" s="1"/>
  <c r="H17"/>
  <c r="O16"/>
  <c r="I16" s="1"/>
  <c r="H16"/>
  <c r="O18"/>
  <c r="I18" s="1"/>
  <c r="H18"/>
  <c r="I15"/>
  <c r="M52"/>
  <c r="O20"/>
  <c r="I20" s="1"/>
  <c r="H20"/>
  <c r="K67" l="1"/>
  <c r="O67" s="1"/>
  <c r="I67" s="1"/>
  <c r="K69"/>
  <c r="O69" s="1"/>
  <c r="I69" s="1"/>
  <c r="P69" s="1"/>
  <c r="O48"/>
  <c r="I55" l="1"/>
  <c r="O52"/>
  <c r="I52" s="1"/>
  <c r="I48"/>
  <c r="K71" l="1"/>
  <c r="O71" s="1"/>
  <c r="I71" s="1"/>
  <c r="P71" s="1"/>
  <c r="K73" l="1"/>
  <c r="O73" s="1"/>
  <c r="I73" s="1"/>
  <c r="P73" s="1"/>
  <c r="I74" l="1"/>
  <c r="K76" s="1"/>
  <c r="O76" s="1"/>
  <c r="I76" s="1"/>
  <c r="P76" s="1"/>
  <c r="I77" l="1"/>
  <c r="I78" s="1"/>
  <c r="G11" i="70" l="1"/>
  <c r="G7" l="1"/>
  <c r="F4" i="69" l="1"/>
  <c r="F16" s="1"/>
  <c r="G9" i="70" l="1"/>
  <c r="G10" s="1"/>
  <c r="G19"/>
  <c r="F17" i="69"/>
  <c r="F18" s="1"/>
  <c r="G12" i="70" l="1"/>
  <c r="G13"/>
  <c r="G23"/>
  <c r="G24" l="1"/>
  <c r="G25" s="1"/>
  <c r="G26" s="1"/>
  <c r="G27" s="1"/>
  <c r="F19" i="69"/>
  <c r="F20" s="1"/>
  <c r="G28" i="70" l="1"/>
  <c r="F22" i="69"/>
  <c r="F23" s="1"/>
  <c r="G29" i="70" l="1"/>
  <c r="G31" s="1"/>
  <c r="G34" s="1"/>
</calcChain>
</file>

<file path=xl/sharedStrings.xml><?xml version="1.0" encoding="utf-8"?>
<sst xmlns="http://schemas.openxmlformats.org/spreadsheetml/2006/main" count="484" uniqueCount="221">
  <si>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</si>
  <si>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</si>
  <si>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</si>
  <si>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</si>
  <si>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</si>
  <si>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재도색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</si>
  <si>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</si>
  <si>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</si>
  <si>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</si>
  <si>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</si>
  <si>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</si>
  <si>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</si>
  <si>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</si>
  <si>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</si>
  <si>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</si>
  <si>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</si>
  <si>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</si>
  <si>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</si>
  <si>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</si>
  <si>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</si>
  <si>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</si>
  <si>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</si>
  <si>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</si>
  <si>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</si>
  <si>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</si>
  <si>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</si>
  <si>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</si>
  <si>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</si>
  <si>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</si>
  <si>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</si>
  <si>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</si>
  <si>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</si>
  <si>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</si>
  <si>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</si>
  <si>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</si>
  <si>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</si>
  <si>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</si>
  <si>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</si>
  <si>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</si>
  <si>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</si>
  <si>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</si>
  <si>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</si>
  <si>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</si>
  <si>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</si>
  <si>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</si>
  <si>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</si>
  <si>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</si>
  <si>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</si>
  <si>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</si>
  <si>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</si>
  <si>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</si>
  <si>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</si>
  <si>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</si>
  <si>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</si>
  <si>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</si>
  <si>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</si>
  <si>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</si>
  <si>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</si>
  <si>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</si>
  <si>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</si>
  <si>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</si>
  <si>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( B ) × 0.0087</t>
    <phoneticPr fontId="2" type="noConversion"/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</si>
  <si>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</si>
  <si>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</si>
  <si>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</si>
  <si>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</si>
  <si>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</si>
  <si>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</si>
  <si>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</si>
  <si>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</si>
  <si>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</si>
  <si>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</si>
  <si>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</si>
  <si>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</si>
  <si>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</si>
  <si>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</si>
  <si>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</si>
  <si>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</si>
  <si>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</si>
  <si>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</si>
  <si>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</si>
  <si>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</si>
  <si>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</si>
  <si>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</si>
  <si>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</si>
  <si>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</si>
  <si>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</si>
  <si>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</si>
  <si>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</si>
  <si>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</si>
  <si>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</si>
  <si>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</si>
  <si>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</si>
  <si>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</si>
  <si>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</si>
  <si>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</si>
  <si>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</si>
  <si>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</si>
  <si>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</si>
  <si>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</si>
  <si>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</si>
  <si>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</si>
  <si>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</si>
  <si>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</si>
  <si>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</si>
  <si>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</si>
  <si>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</si>
  <si>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</si>
  <si>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</si>
  <si>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</si>
  <si>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</si>
  <si>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</si>
  <si>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</si>
  <si>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</si>
  <si>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</si>
  <si>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</si>
  <si>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</si>
  <si>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</si>
  <si>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</si>
  <si>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</si>
  <si>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</si>
  <si>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</si>
  <si>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</si>
  <si>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3" type="noConversion"/>
  </si>
  <si>
    <t>=</t>
    <phoneticPr fontId="43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</si>
  <si>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</si>
  <si>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</si>
  <si>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</si>
  <si>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</si>
  <si>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</si>
  <si>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</si>
  <si>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</si>
  <si>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</si>
  <si>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</si>
  <si>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</si>
  <si>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</si>
  <si>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( 4 ) × 0.127</t>
    <phoneticPr fontId="2" type="noConversion"/>
  </si>
  <si>
    <t>( B ) × 0.0373</t>
    <phoneticPr fontId="2" type="noConversion"/>
  </si>
  <si>
    <t>( A + B ) × 0.088</t>
    <phoneticPr fontId="2" type="noConversion"/>
  </si>
  <si>
    <t>수량</t>
    <phoneticPr fontId="2" type="noConversion"/>
  </si>
  <si>
    <t>공종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</si>
  <si>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</si>
  <si>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</si>
  <si>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</si>
  <si>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</si>
  <si>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</si>
  <si>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</si>
  <si>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</si>
  <si>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</si>
  <si>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</si>
  <si>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</si>
  <si>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</si>
  <si>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</si>
  <si>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</si>
  <si>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</si>
  <si>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</si>
  <si>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</si>
  <si>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</si>
  <si>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</si>
  <si>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</si>
  <si>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</si>
  <si>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</si>
  <si>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</si>
  <si>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7" type="noConversion"/>
  </si>
  <si>
    <t>경비</t>
    <phoneticPr fontId="37" type="noConversion"/>
  </si>
  <si>
    <t>단위</t>
    <phoneticPr fontId="2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</si>
  <si>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</si>
  <si>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</si>
  <si>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</si>
  <si>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제9호표</t>
  </si>
  <si>
    <t>제10호표</t>
  </si>
  <si>
    <t>제11호표</t>
  </si>
  <si>
    <t>제12호표</t>
  </si>
  <si>
    <t>제13호표</t>
  </si>
  <si>
    <t>제14호표</t>
  </si>
  <si>
    <t>단가</t>
    <phoneticPr fontId="37" type="noConversion"/>
  </si>
  <si>
    <t>금액</t>
    <phoneticPr fontId="37" type="noConversion"/>
  </si>
  <si>
    <t>단가</t>
    <phoneticPr fontId="27" type="noConversion"/>
  </si>
  <si>
    <t>( 4 ) × 0.0335</t>
    <phoneticPr fontId="2" type="noConversion"/>
  </si>
  <si>
    <t>( 4 ) × 0.045</t>
    <phoneticPr fontId="2" type="noConversion"/>
  </si>
  <si>
    <t>( 9 ) × 0.1025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</si>
  <si>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</si>
  <si>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</si>
  <si>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</si>
  <si>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</si>
  <si>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</si>
  <si>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</si>
  <si>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</si>
  <si>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</si>
  <si>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</si>
  <si>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</si>
  <si>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</si>
  <si>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</si>
  <si>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</si>
  <si>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</si>
  <si>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</si>
  <si>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</si>
  <si>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</si>
  <si>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</si>
  <si>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</si>
  <si>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</si>
  <si>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</si>
  <si>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</si>
  <si>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</si>
  <si>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</si>
  <si>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</si>
  <si>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</si>
  <si>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</si>
  <si>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</si>
  <si>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</si>
  <si>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</si>
  <si>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</si>
  <si>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37" type="noConversion"/>
  </si>
  <si>
    <t>노무비</t>
    <phoneticPr fontId="37" type="noConversion"/>
  </si>
  <si>
    <t>▣</t>
    <phoneticPr fontId="2" type="noConversion"/>
  </si>
  <si>
    <t>검단로(복현건영아파트~검단네거리) 등 3개소 노면표시 도색공사</t>
  </si>
  <si>
    <t>노면표시 도색 및 제거</t>
    <phoneticPr fontId="2" type="noConversion"/>
  </si>
  <si>
    <t>융착성도료(실선)</t>
    <phoneticPr fontId="2" type="noConversion"/>
  </si>
  <si>
    <t>융착성도료(파선)</t>
    <phoneticPr fontId="2" type="noConversion"/>
  </si>
  <si>
    <t>융착성도료(횡단보도)</t>
    <phoneticPr fontId="2" type="noConversion"/>
  </si>
  <si>
    <t>융착성도료(문자,기호)</t>
    <phoneticPr fontId="2" type="noConversion"/>
  </si>
</sst>
</file>

<file path=xl/styles.xml><?xml version="1.0" encoding="utf-8"?>
<styleSheet xmlns="http://schemas.openxmlformats.org/spreadsheetml/2006/main">
  <numFmts count="3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8" formatCode="&quot;₩&quot;#,##0;&quot;₩&quot;&quot;₩&quot;&quot;₩&quot;&quot;₩&quot;\-#,##0"/>
    <numFmt numFmtId="189" formatCode="#,##0;[Red]&quot;-&quot;#,##0"/>
    <numFmt numFmtId="190" formatCode="&quot;₩&quot;#,##0;[Red]&quot;₩&quot;&quot;₩&quot;&quot;₩&quot;&quot;₩&quot;\-#,##0"/>
    <numFmt numFmtId="191" formatCode="_-* #,##0.00_-;&quot;₩&quot;&quot;₩&quot;\-* #,##0.00_-;_-* &quot;-&quot;??_-;_-@_-"/>
    <numFmt numFmtId="192" formatCode="_-&quot;₩&quot;* #,##0.00_-;&quot;₩&quot;&quot;₩&quot;\-&quot;₩&quot;* #,##0.00_-;_-&quot;₩&quot;* &quot;-&quot;??_-;_-@_-"/>
    <numFmt numFmtId="193" formatCode="&quot;₩&quot;#,##0.00;&quot;₩&quot;&quot;₩&quot;&quot;₩&quot;&quot;₩&quot;\-#,##0.00"/>
    <numFmt numFmtId="194" formatCode="&quot;제&quot;#&quot;호표&quot;"/>
    <numFmt numFmtId="195" formatCode="&quot;제&quot;#,##0&quot;호표&quot;"/>
    <numFmt numFmtId="196" formatCode="#,##0.0"/>
    <numFmt numFmtId="197" formatCode="0.000%"/>
    <numFmt numFmtId="198" formatCode="0.00_ "/>
    <numFmt numFmtId="199" formatCode="#,##0.000"/>
    <numFmt numFmtId="200" formatCode="#,##0.0000"/>
    <numFmt numFmtId="201" formatCode="#,##0.00000"/>
    <numFmt numFmtId="202" formatCode="_-* #,##0_-;\-* #,##0_-;_-* &quot;-&quot;??_-;_-@_-"/>
    <numFmt numFmtId="203" formatCode="#,##0.0_);[Red]\(#,##0.0\)"/>
    <numFmt numFmtId="204" formatCode="#,##0.00_);[Red]\(#,##0.00\)"/>
    <numFmt numFmtId="205" formatCode="#,##0.000_);[Red]\(#,##0.000\)"/>
  </numFmts>
  <fonts count="55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4"/>
      <color indexed="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7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8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9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0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1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192" fontId="5" fillId="0" borderId="0">
      <protection locked="0"/>
    </xf>
    <xf numFmtId="193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9" fontId="1" fillId="0" borderId="0" applyFont="0" applyFill="0" applyBorder="0" applyAlignment="0" applyProtection="0">
      <alignment vertical="center"/>
    </xf>
  </cellStyleXfs>
  <cellXfs count="349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1" fillId="0" borderId="31" xfId="0" applyFont="1" applyBorder="1" applyAlignment="1">
      <alignment horizontal="center" vertical="center"/>
    </xf>
    <xf numFmtId="183" fontId="41" fillId="0" borderId="31" xfId="0" applyNumberFormat="1" applyFont="1" applyBorder="1" applyAlignment="1">
      <alignment horizontal="center" vertical="center" shrinkToFit="1"/>
    </xf>
    <xf numFmtId="41" fontId="41" fillId="0" borderId="31" xfId="0" applyNumberFormat="1" applyFont="1" applyBorder="1" applyAlignment="1">
      <alignment horizontal="right" vertical="center" shrinkToFit="1"/>
    </xf>
    <xf numFmtId="41" fontId="28" fillId="0" borderId="31" xfId="0" applyNumberFormat="1" applyFont="1" applyBorder="1" applyAlignment="1">
      <alignment horizontal="right" vertical="center" shrinkToFit="1"/>
    </xf>
    <xf numFmtId="0" fontId="40" fillId="0" borderId="3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181" fontId="24" fillId="0" borderId="26" xfId="0" applyNumberFormat="1" applyFont="1" applyBorder="1" applyAlignment="1">
      <alignment horizontal="right" vertical="center"/>
    </xf>
    <xf numFmtId="181" fontId="24" fillId="3" borderId="26" xfId="25" applyNumberFormat="1" applyFont="1" applyFill="1" applyBorder="1" applyAlignment="1">
      <alignment horizontal="right" vertical="center"/>
    </xf>
    <xf numFmtId="41" fontId="24" fillId="0" borderId="26" xfId="0" applyNumberFormat="1" applyFont="1" applyBorder="1" applyAlignment="1">
      <alignment horizontal="right" vertical="center"/>
    </xf>
    <xf numFmtId="3" fontId="24" fillId="0" borderId="26" xfId="0" applyNumberFormat="1" applyFont="1" applyFill="1" applyBorder="1" applyAlignment="1">
      <alignment vertical="center"/>
    </xf>
    <xf numFmtId="41" fontId="24" fillId="0" borderId="26" xfId="0" applyNumberFormat="1" applyFont="1" applyBorder="1" applyAlignment="1">
      <alignment vertical="center"/>
    </xf>
    <xf numFmtId="195" fontId="24" fillId="0" borderId="27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/>
    </xf>
    <xf numFmtId="181" fontId="24" fillId="0" borderId="29" xfId="0" applyNumberFormat="1" applyFont="1" applyBorder="1" applyAlignment="1">
      <alignment horizontal="right" vertical="center"/>
    </xf>
    <xf numFmtId="181" fontId="24" fillId="3" borderId="29" xfId="25" applyNumberFormat="1" applyFont="1" applyFill="1" applyBorder="1" applyAlignment="1">
      <alignment horizontal="right" vertical="center"/>
    </xf>
    <xf numFmtId="41" fontId="24" fillId="0" borderId="29" xfId="0" applyNumberFormat="1" applyFont="1" applyBorder="1" applyAlignment="1">
      <alignment horizontal="right" vertical="center"/>
    </xf>
    <xf numFmtId="41" fontId="24" fillId="0" borderId="29" xfId="0" applyNumberFormat="1" applyFont="1" applyBorder="1" applyAlignment="1">
      <alignment vertical="center"/>
    </xf>
    <xf numFmtId="195" fontId="24" fillId="0" borderId="30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/>
    </xf>
    <xf numFmtId="181" fontId="24" fillId="0" borderId="31" xfId="0" applyNumberFormat="1" applyFont="1" applyBorder="1" applyAlignment="1">
      <alignment horizontal="right" vertical="center"/>
    </xf>
    <xf numFmtId="181" fontId="24" fillId="3" borderId="31" xfId="25" applyNumberFormat="1" applyFont="1" applyFill="1" applyBorder="1" applyAlignment="1">
      <alignment horizontal="right" vertical="center"/>
    </xf>
    <xf numFmtId="41" fontId="24" fillId="0" borderId="31" xfId="0" applyNumberFormat="1" applyFont="1" applyBorder="1" applyAlignment="1">
      <alignment horizontal="right" vertical="center"/>
    </xf>
    <xf numFmtId="41" fontId="24" fillId="0" borderId="31" xfId="0" applyNumberFormat="1" applyFont="1" applyBorder="1" applyAlignment="1">
      <alignment vertical="center"/>
    </xf>
    <xf numFmtId="195" fontId="24" fillId="0" borderId="32" xfId="0" applyNumberFormat="1" applyFont="1" applyBorder="1" applyAlignment="1">
      <alignment horizontal="center" vertical="center" wrapText="1" shrinkToFit="1"/>
    </xf>
    <xf numFmtId="181" fontId="24" fillId="0" borderId="44" xfId="0" applyNumberFormat="1" applyFont="1" applyBorder="1" applyAlignment="1">
      <alignment horizontal="right" vertical="center"/>
    </xf>
    <xf numFmtId="3" fontId="24" fillId="0" borderId="29" xfId="0" applyNumberFormat="1" applyFont="1" applyFill="1" applyBorder="1" applyAlignment="1">
      <alignment vertical="center"/>
    </xf>
    <xf numFmtId="3" fontId="24" fillId="0" borderId="31" xfId="0" applyNumberFormat="1" applyFont="1" applyFill="1" applyBorder="1" applyAlignment="1">
      <alignment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horizontal="right" vertical="center"/>
    </xf>
    <xf numFmtId="3" fontId="24" fillId="0" borderId="52" xfId="0" applyNumberFormat="1" applyFont="1" applyFill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181" fontId="24" fillId="0" borderId="14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center" vertical="center"/>
    </xf>
    <xf numFmtId="181" fontId="24" fillId="3" borderId="14" xfId="25" applyNumberFormat="1" applyFont="1" applyFill="1" applyBorder="1" applyAlignment="1">
      <alignment horizontal="right" vertical="center"/>
    </xf>
    <xf numFmtId="41" fontId="24" fillId="0" borderId="68" xfId="0" applyNumberFormat="1" applyFont="1" applyBorder="1" applyAlignment="1">
      <alignment horizontal="right" vertical="center"/>
    </xf>
    <xf numFmtId="3" fontId="24" fillId="0" borderId="14" xfId="0" applyNumberFormat="1" applyFont="1" applyFill="1" applyBorder="1" applyAlignment="1">
      <alignment vertical="center"/>
    </xf>
    <xf numFmtId="41" fontId="24" fillId="0" borderId="45" xfId="0" applyNumberFormat="1" applyFont="1" applyBorder="1" applyAlignment="1">
      <alignment vertical="center"/>
    </xf>
    <xf numFmtId="41" fontId="24" fillId="0" borderId="14" xfId="0" applyNumberFormat="1" applyFont="1" applyBorder="1" applyAlignment="1">
      <alignment vertical="center"/>
    </xf>
    <xf numFmtId="195" fontId="24" fillId="0" borderId="22" xfId="0" applyNumberFormat="1" applyFont="1" applyBorder="1" applyAlignment="1">
      <alignment horizontal="center" vertical="center" wrapText="1" shrinkToFit="1"/>
    </xf>
    <xf numFmtId="181" fontId="28" fillId="0" borderId="14" xfId="0" applyNumberFormat="1" applyFont="1" applyBorder="1" applyAlignment="1">
      <alignment horizontal="right" vertical="center"/>
    </xf>
    <xf numFmtId="0" fontId="28" fillId="0" borderId="14" xfId="0" applyFont="1" applyBorder="1" applyAlignment="1">
      <alignment horizontal="center" vertical="center"/>
    </xf>
    <xf numFmtId="181" fontId="28" fillId="3" borderId="14" xfId="25" applyNumberFormat="1" applyFont="1" applyFill="1" applyBorder="1" applyAlignment="1">
      <alignment horizontal="right" vertical="center"/>
    </xf>
    <xf numFmtId="41" fontId="28" fillId="0" borderId="68" xfId="0" applyNumberFormat="1" applyFont="1" applyBorder="1" applyAlignment="1">
      <alignment horizontal="right" vertical="center"/>
    </xf>
    <xf numFmtId="3" fontId="28" fillId="0" borderId="14" xfId="0" applyNumberFormat="1" applyFont="1" applyFill="1" applyBorder="1" applyAlignment="1">
      <alignment vertical="center"/>
    </xf>
    <xf numFmtId="41" fontId="28" fillId="0" borderId="14" xfId="0" applyNumberFormat="1" applyFont="1" applyBorder="1" applyAlignment="1">
      <alignment vertical="center"/>
    </xf>
    <xf numFmtId="195" fontId="28" fillId="0" borderId="22" xfId="0" applyNumberFormat="1" applyFont="1" applyBorder="1" applyAlignment="1">
      <alignment horizontal="center" vertical="center" wrapText="1" shrinkToFit="1"/>
    </xf>
    <xf numFmtId="181" fontId="24" fillId="0" borderId="16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horizontal="center" vertical="center"/>
    </xf>
    <xf numFmtId="181" fontId="24" fillId="3" borderId="16" xfId="25" applyNumberFormat="1" applyFont="1" applyFill="1" applyBorder="1" applyAlignment="1">
      <alignment horizontal="right" vertical="center"/>
    </xf>
    <xf numFmtId="41" fontId="38" fillId="0" borderId="48" xfId="0" applyNumberFormat="1" applyFont="1" applyBorder="1" applyAlignment="1">
      <alignment horizontal="right" vertical="center"/>
    </xf>
    <xf numFmtId="185" fontId="24" fillId="0" borderId="69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41" fontId="28" fillId="0" borderId="9" xfId="0" applyNumberFormat="1" applyFont="1" applyBorder="1" applyAlignment="1">
      <alignment vertical="center"/>
    </xf>
    <xf numFmtId="41" fontId="38" fillId="0" borderId="48" xfId="0" applyNumberFormat="1" applyFont="1" applyBorder="1" applyAlignment="1">
      <alignment vertical="center"/>
    </xf>
    <xf numFmtId="41" fontId="38" fillId="0" borderId="10" xfId="0" applyNumberFormat="1" applyFont="1" applyBorder="1" applyAlignment="1">
      <alignment vertical="center"/>
    </xf>
    <xf numFmtId="185" fontId="24" fillId="0" borderId="26" xfId="0" applyNumberFormat="1" applyFont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41" fontId="38" fillId="0" borderId="68" xfId="0" applyNumberFormat="1" applyFont="1" applyBorder="1" applyAlignment="1">
      <alignment horizontal="right" vertical="center"/>
    </xf>
    <xf numFmtId="185" fontId="42" fillId="0" borderId="14" xfId="0" applyNumberFormat="1" applyFont="1" applyBorder="1" applyAlignment="1">
      <alignment vertical="center"/>
    </xf>
    <xf numFmtId="41" fontId="38" fillId="0" borderId="14" xfId="0" applyNumberFormat="1" applyFont="1" applyBorder="1" applyAlignment="1">
      <alignment vertical="center"/>
    </xf>
    <xf numFmtId="41" fontId="38" fillId="0" borderId="22" xfId="0" applyNumberFormat="1" applyFont="1" applyBorder="1" applyAlignment="1">
      <alignment vertical="center"/>
    </xf>
    <xf numFmtId="41" fontId="38" fillId="0" borderId="70" xfId="95" applyNumberFormat="1" applyFont="1" applyFill="1" applyBorder="1" applyAlignment="1">
      <alignment horizontal="left" vertical="center"/>
    </xf>
    <xf numFmtId="3" fontId="42" fillId="0" borderId="71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horizontal="left" vertical="center"/>
    </xf>
    <xf numFmtId="3" fontId="24" fillId="0" borderId="8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vertical="center"/>
    </xf>
    <xf numFmtId="196" fontId="28" fillId="0" borderId="8" xfId="95" applyNumberFormat="1" applyFont="1" applyFill="1" applyBorder="1" applyAlignment="1">
      <alignment horizontal="center" vertical="center"/>
    </xf>
    <xf numFmtId="184" fontId="24" fillId="0" borderId="70" xfId="0" applyNumberFormat="1" applyFont="1" applyBorder="1" applyAlignment="1">
      <alignment horizontal="center" vertical="center"/>
    </xf>
    <xf numFmtId="182" fontId="42" fillId="0" borderId="72" xfId="0" applyNumberFormat="1" applyFont="1" applyBorder="1" applyAlignment="1">
      <alignment vertical="center"/>
    </xf>
    <xf numFmtId="41" fontId="38" fillId="0" borderId="48" xfId="95" applyNumberFormat="1" applyFont="1" applyFill="1" applyBorder="1" applyAlignment="1">
      <alignment vertical="center"/>
    </xf>
    <xf numFmtId="3" fontId="24" fillId="0" borderId="69" xfId="95" applyNumberFormat="1" applyFont="1" applyFill="1" applyBorder="1" applyAlignment="1">
      <alignment horizontal="center" vertical="center"/>
    </xf>
    <xf numFmtId="41" fontId="42" fillId="0" borderId="9" xfId="95" applyNumberFormat="1" applyFont="1" applyFill="1" applyBorder="1" applyAlignment="1">
      <alignment horizontal="center" vertical="center"/>
    </xf>
    <xf numFmtId="3" fontId="24" fillId="0" borderId="9" xfId="95" applyNumberFormat="1" applyFont="1" applyFill="1" applyBorder="1" applyAlignment="1">
      <alignment horizontal="center" vertical="center"/>
    </xf>
    <xf numFmtId="199" fontId="42" fillId="0" borderId="9" xfId="95" applyNumberFormat="1" applyFont="1" applyFill="1" applyBorder="1" applyAlignment="1">
      <alignment vertical="center"/>
    </xf>
    <xf numFmtId="3" fontId="24" fillId="0" borderId="9" xfId="95" quotePrefix="1" applyNumberFormat="1" applyFont="1" applyFill="1" applyBorder="1" applyAlignment="1">
      <alignment horizontal="center" vertical="center"/>
    </xf>
    <xf numFmtId="183" fontId="42" fillId="0" borderId="48" xfId="0" applyNumberFormat="1" applyFont="1" applyBorder="1" applyAlignment="1">
      <alignment horizontal="center" vertical="center"/>
    </xf>
    <xf numFmtId="182" fontId="42" fillId="0" borderId="10" xfId="0" applyNumberFormat="1" applyFont="1" applyBorder="1" applyAlignment="1">
      <alignment vertical="center"/>
    </xf>
    <xf numFmtId="185" fontId="38" fillId="0" borderId="14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184" fontId="24" fillId="0" borderId="14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8" fontId="24" fillId="0" borderId="5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184" fontId="42" fillId="0" borderId="42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41" fontId="38" fillId="0" borderId="70" xfId="0" applyNumberFormat="1" applyFont="1" applyBorder="1" applyAlignment="1">
      <alignment horizontal="right" vertical="center"/>
    </xf>
    <xf numFmtId="184" fontId="42" fillId="0" borderId="70" xfId="0" applyNumberFormat="1" applyFont="1" applyBorder="1" applyAlignment="1">
      <alignment horizontal="center" vertical="center"/>
    </xf>
    <xf numFmtId="182" fontId="24" fillId="0" borderId="72" xfId="0" applyNumberFormat="1" applyFont="1" applyBorder="1" applyAlignment="1">
      <alignment vertical="center"/>
    </xf>
    <xf numFmtId="184" fontId="24" fillId="0" borderId="44" xfId="0" applyNumberFormat="1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41" fontId="38" fillId="0" borderId="46" xfId="0" applyNumberFormat="1" applyFont="1" applyBorder="1" applyAlignment="1">
      <alignment horizontal="right" vertical="center"/>
    </xf>
    <xf numFmtId="3" fontId="24" fillId="0" borderId="73" xfId="95" applyNumberFormat="1" applyFont="1" applyFill="1" applyBorder="1" applyAlignment="1">
      <alignment horizontal="center" vertical="center"/>
    </xf>
    <xf numFmtId="41" fontId="42" fillId="0" borderId="42" xfId="95" applyNumberFormat="1" applyFont="1" applyFill="1" applyBorder="1" applyAlignment="1">
      <alignment horizontal="center" vertical="center"/>
    </xf>
    <xf numFmtId="3" fontId="24" fillId="0" borderId="42" xfId="95" applyNumberFormat="1" applyFont="1" applyFill="1" applyBorder="1" applyAlignment="1">
      <alignment horizontal="center" vertical="center"/>
    </xf>
    <xf numFmtId="200" fontId="42" fillId="0" borderId="42" xfId="95" applyNumberFormat="1" applyFont="1" applyFill="1" applyBorder="1" applyAlignment="1">
      <alignment vertical="center"/>
    </xf>
    <xf numFmtId="3" fontId="24" fillId="0" borderId="42" xfId="95" quotePrefix="1" applyNumberFormat="1" applyFont="1" applyFill="1" applyBorder="1" applyAlignment="1">
      <alignment horizontal="center" vertical="center"/>
    </xf>
    <xf numFmtId="41" fontId="42" fillId="0" borderId="46" xfId="0" applyNumberFormat="1" applyFont="1" applyBorder="1" applyAlignment="1">
      <alignment horizontal="center" vertical="center"/>
    </xf>
    <xf numFmtId="10" fontId="42" fillId="0" borderId="74" xfId="0" applyNumberFormat="1" applyFont="1" applyBorder="1" applyAlignment="1">
      <alignment vertical="center"/>
    </xf>
    <xf numFmtId="184" fontId="24" fillId="0" borderId="52" xfId="0" applyNumberFormat="1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41" fontId="38" fillId="0" borderId="77" xfId="0" applyNumberFormat="1" applyFont="1" applyBorder="1" applyAlignment="1">
      <alignment horizontal="right" vertical="center"/>
    </xf>
    <xf numFmtId="3" fontId="42" fillId="0" borderId="78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horizontal="left" vertical="center"/>
    </xf>
    <xf numFmtId="3" fontId="24" fillId="0" borderId="76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vertical="center"/>
    </xf>
    <xf numFmtId="196" fontId="28" fillId="0" borderId="76" xfId="95" applyNumberFormat="1" applyFont="1" applyFill="1" applyBorder="1" applyAlignment="1">
      <alignment horizontal="center" vertical="center"/>
    </xf>
    <xf numFmtId="184" fontId="42" fillId="0" borderId="77" xfId="0" applyNumberFormat="1" applyFont="1" applyBorder="1" applyAlignment="1">
      <alignment horizontal="center" vertical="center"/>
    </xf>
    <xf numFmtId="182" fontId="42" fillId="0" borderId="79" xfId="0" applyNumberFormat="1" applyFont="1" applyBorder="1" applyAlignment="1">
      <alignment vertical="center"/>
    </xf>
    <xf numFmtId="41" fontId="38" fillId="0" borderId="76" xfId="0" applyNumberFormat="1" applyFont="1" applyBorder="1" applyAlignment="1">
      <alignment horizontal="right" vertical="center"/>
    </xf>
    <xf numFmtId="41" fontId="38" fillId="0" borderId="29" xfId="0" applyNumberFormat="1" applyFont="1" applyBorder="1" applyAlignment="1">
      <alignment horizontal="right" vertical="center"/>
    </xf>
    <xf numFmtId="3" fontId="42" fillId="0" borderId="8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vertical="center"/>
    </xf>
    <xf numFmtId="196" fontId="28" fillId="0" borderId="0" xfId="95" applyNumberFormat="1" applyFont="1" applyFill="1" applyBorder="1" applyAlignment="1">
      <alignment horizontal="center" vertical="center"/>
    </xf>
    <xf numFmtId="184" fontId="42" fillId="0" borderId="50" xfId="0" applyNumberFormat="1" applyFont="1" applyBorder="1" applyAlignment="1">
      <alignment horizontal="center" vertical="center"/>
    </xf>
    <xf numFmtId="182" fontId="42" fillId="0" borderId="81" xfId="0" applyNumberFormat="1" applyFont="1" applyBorder="1" applyAlignment="1">
      <alignment vertical="center"/>
    </xf>
    <xf numFmtId="41" fontId="38" fillId="0" borderId="31" xfId="0" applyNumberFormat="1" applyFont="1" applyBorder="1" applyAlignment="1">
      <alignment horizontal="right" vertical="center"/>
    </xf>
    <xf numFmtId="41" fontId="42" fillId="0" borderId="48" xfId="0" applyNumberFormat="1" applyFont="1" applyBorder="1" applyAlignment="1">
      <alignment horizontal="center" vertical="center"/>
    </xf>
    <xf numFmtId="41" fontId="42" fillId="0" borderId="26" xfId="0" applyNumberFormat="1" applyFont="1" applyBorder="1" applyAlignment="1">
      <alignment horizontal="right" vertical="center"/>
    </xf>
    <xf numFmtId="41" fontId="38" fillId="0" borderId="26" xfId="0" applyNumberFormat="1" applyFont="1" applyBorder="1" applyAlignment="1">
      <alignment horizontal="right" vertical="center"/>
    </xf>
    <xf numFmtId="182" fontId="42" fillId="0" borderId="72" xfId="0" applyNumberFormat="1" applyFont="1" applyBorder="1" applyAlignment="1">
      <alignment horizontal="center" vertical="center"/>
    </xf>
    <xf numFmtId="4" fontId="42" fillId="0" borderId="9" xfId="95" applyNumberFormat="1" applyFont="1" applyFill="1" applyBorder="1" applyAlignment="1">
      <alignment vertical="center"/>
    </xf>
    <xf numFmtId="0" fontId="42" fillId="0" borderId="43" xfId="0" applyFont="1" applyBorder="1" applyAlignment="1">
      <alignment horizontal="center" vertical="center"/>
    </xf>
    <xf numFmtId="184" fontId="24" fillId="0" borderId="43" xfId="0" applyNumberFormat="1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8" fontId="24" fillId="0" borderId="0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3" fontId="42" fillId="0" borderId="26" xfId="95" applyNumberFormat="1" applyFont="1" applyFill="1" applyBorder="1" applyAlignment="1">
      <alignment horizontal="left" vertical="center"/>
    </xf>
    <xf numFmtId="198" fontId="24" fillId="0" borderId="26" xfId="0" applyNumberFormat="1" applyFont="1" applyBorder="1" applyAlignment="1">
      <alignment horizontal="center"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3" fontId="24" fillId="0" borderId="31" xfId="95" applyNumberFormat="1" applyFont="1" applyFill="1" applyBorder="1" applyAlignment="1">
      <alignment horizontal="left" vertical="center"/>
    </xf>
    <xf numFmtId="199" fontId="42" fillId="0" borderId="31" xfId="95" applyNumberFormat="1" applyFont="1" applyFill="1" applyBorder="1" applyAlignment="1">
      <alignment vertical="center"/>
    </xf>
    <xf numFmtId="41" fontId="42" fillId="0" borderId="31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right" vertical="center"/>
    </xf>
    <xf numFmtId="183" fontId="24" fillId="0" borderId="68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2" xfId="0" applyNumberFormat="1" applyFont="1" applyBorder="1" applyAlignment="1">
      <alignment horizontal="center" vertical="center"/>
    </xf>
    <xf numFmtId="183" fontId="28" fillId="0" borderId="68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201" fontId="42" fillId="0" borderId="42" xfId="95" applyNumberFormat="1" applyFont="1" applyFill="1" applyBorder="1" applyAlignment="1">
      <alignment vertical="center"/>
    </xf>
    <xf numFmtId="197" fontId="42" fillId="0" borderId="74" xfId="0" applyNumberFormat="1" applyFont="1" applyBorder="1" applyAlignment="1">
      <alignment vertical="center"/>
    </xf>
    <xf numFmtId="0" fontId="48" fillId="0" borderId="0" xfId="0" applyFont="1" applyAlignment="1"/>
    <xf numFmtId="3" fontId="49" fillId="4" borderId="40" xfId="0" applyNumberFormat="1" applyFont="1" applyFill="1" applyBorder="1" applyAlignment="1">
      <alignment horizontal="center" vertical="center"/>
    </xf>
    <xf numFmtId="0" fontId="49" fillId="4" borderId="40" xfId="0" applyNumberFormat="1" applyFont="1" applyFill="1" applyBorder="1" applyAlignment="1">
      <alignment horizontal="center" vertical="center"/>
    </xf>
    <xf numFmtId="3" fontId="49" fillId="4" borderId="41" xfId="0" applyNumberFormat="1" applyFont="1" applyFill="1" applyBorder="1" applyAlignment="1">
      <alignment horizontal="center" vertical="center"/>
    </xf>
    <xf numFmtId="3" fontId="49" fillId="0" borderId="8" xfId="0" applyNumberFormat="1" applyFont="1" applyBorder="1" applyAlignment="1">
      <alignment horizontal="center" vertical="center" wrapText="1"/>
    </xf>
    <xf numFmtId="3" fontId="49" fillId="0" borderId="8" xfId="0" applyNumberFormat="1" applyFont="1" applyBorder="1" applyAlignment="1">
      <alignment horizontal="distributed" vertical="center" shrinkToFit="1"/>
    </xf>
    <xf numFmtId="3" fontId="49" fillId="0" borderId="8" xfId="0" applyNumberFormat="1" applyFont="1" applyBorder="1" applyAlignment="1">
      <alignment horizontal="left" vertical="center"/>
    </xf>
    <xf numFmtId="3" fontId="49" fillId="0" borderId="88" xfId="0" applyNumberFormat="1" applyFont="1" applyBorder="1" applyAlignment="1">
      <alignment horizontal="center" vertical="center"/>
    </xf>
    <xf numFmtId="41" fontId="49" fillId="0" borderId="88" xfId="94" applyFont="1" applyBorder="1" applyAlignment="1">
      <alignment vertical="center" shrinkToFit="1"/>
    </xf>
    <xf numFmtId="0" fontId="49" fillId="0" borderId="88" xfId="0" applyNumberFormat="1" applyFont="1" applyBorder="1" applyAlignment="1">
      <alignment horizontal="right" vertical="center" shrinkToFit="1"/>
    </xf>
    <xf numFmtId="3" fontId="49" fillId="0" borderId="89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/>
    </xf>
    <xf numFmtId="3" fontId="49" fillId="0" borderId="0" xfId="0" applyNumberFormat="1" applyFont="1" applyBorder="1" applyAlignment="1">
      <alignment horizontal="distributed" vertical="center" shrinkToFit="1"/>
    </xf>
    <xf numFmtId="3" fontId="49" fillId="0" borderId="0" xfId="0" applyNumberFormat="1" applyFont="1" applyBorder="1" applyAlignment="1">
      <alignment horizontal="left" vertical="center"/>
    </xf>
    <xf numFmtId="3" fontId="49" fillId="0" borderId="21" xfId="0" applyNumberFormat="1" applyFont="1" applyBorder="1" applyAlignment="1">
      <alignment horizontal="center" vertical="center"/>
    </xf>
    <xf numFmtId="41" fontId="49" fillId="0" borderId="21" xfId="94" applyFont="1" applyBorder="1" applyAlignment="1">
      <alignment horizontal="right" vertical="center" shrinkToFit="1"/>
    </xf>
    <xf numFmtId="0" fontId="49" fillId="0" borderId="21" xfId="0" applyNumberFormat="1" applyFont="1" applyBorder="1" applyAlignment="1">
      <alignment horizontal="right" vertical="center" shrinkToFit="1"/>
    </xf>
    <xf numFmtId="3" fontId="49" fillId="0" borderId="82" xfId="0" applyNumberFormat="1" applyFont="1" applyBorder="1" applyAlignment="1">
      <alignment horizontal="left" vertical="center"/>
    </xf>
    <xf numFmtId="41" fontId="49" fillId="0" borderId="21" xfId="94" applyFont="1" applyBorder="1" applyAlignment="1">
      <alignment vertical="center" shrinkToFit="1"/>
    </xf>
    <xf numFmtId="3" fontId="49" fillId="0" borderId="11" xfId="0" applyNumberFormat="1" applyFont="1" applyBorder="1" applyAlignment="1">
      <alignment horizontal="center" vertical="center"/>
    </xf>
    <xf numFmtId="3" fontId="49" fillId="0" borderId="5" xfId="0" applyNumberFormat="1" applyFont="1" applyBorder="1" applyAlignment="1">
      <alignment horizontal="distributed" vertical="center" shrinkToFit="1"/>
    </xf>
    <xf numFmtId="3" fontId="49" fillId="0" borderId="5" xfId="0" applyNumberFormat="1" applyFont="1" applyBorder="1" applyAlignment="1">
      <alignment horizontal="left" vertical="center"/>
    </xf>
    <xf numFmtId="3" fontId="49" fillId="0" borderId="1" xfId="0" applyNumberFormat="1" applyFont="1" applyBorder="1" applyAlignment="1">
      <alignment horizontal="center" vertical="center"/>
    </xf>
    <xf numFmtId="41" fontId="49" fillId="0" borderId="1" xfId="94" applyFont="1" applyBorder="1" applyAlignment="1">
      <alignment vertical="center" shrinkToFit="1"/>
    </xf>
    <xf numFmtId="0" fontId="49" fillId="0" borderId="1" xfId="0" applyNumberFormat="1" applyFont="1" applyBorder="1" applyAlignment="1">
      <alignment horizontal="right" vertical="center" shrinkToFit="1"/>
    </xf>
    <xf numFmtId="3" fontId="49" fillId="0" borderId="35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 wrapText="1"/>
    </xf>
    <xf numFmtId="182" fontId="49" fillId="0" borderId="21" xfId="96" applyNumberFormat="1" applyFont="1" applyBorder="1" applyAlignment="1">
      <alignment horizontal="right" vertical="center" shrinkToFit="1"/>
    </xf>
    <xf numFmtId="10" fontId="49" fillId="0" borderId="21" xfId="0" applyNumberFormat="1" applyFont="1" applyBorder="1" applyAlignment="1">
      <alignment horizontal="right" vertical="center" shrinkToFit="1"/>
    </xf>
    <xf numFmtId="10" fontId="49" fillId="0" borderId="21" xfId="96" applyNumberFormat="1" applyFont="1" applyBorder="1" applyAlignment="1">
      <alignment horizontal="right" vertical="center" shrinkToFit="1"/>
    </xf>
    <xf numFmtId="197" fontId="49" fillId="0" borderId="21" xfId="96" applyNumberFormat="1" applyFont="1" applyBorder="1" applyAlignment="1">
      <alignment horizontal="right" vertical="center" shrinkToFit="1"/>
    </xf>
    <xf numFmtId="3" fontId="49" fillId="0" borderId="5" xfId="0" applyNumberFormat="1" applyFont="1" applyBorder="1" applyAlignment="1">
      <alignment horizontal="center" vertical="center"/>
    </xf>
    <xf numFmtId="3" fontId="49" fillId="0" borderId="85" xfId="0" applyNumberFormat="1" applyFont="1" applyBorder="1" applyAlignment="1">
      <alignment horizontal="left" vertical="center"/>
    </xf>
    <xf numFmtId="182" fontId="49" fillId="0" borderId="1" xfId="96" applyNumberFormat="1" applyFont="1" applyBorder="1" applyAlignment="1">
      <alignment horizontal="right" vertical="center" shrinkToFit="1"/>
    </xf>
    <xf numFmtId="202" fontId="49" fillId="0" borderId="1" xfId="94" applyNumberFormat="1" applyFont="1" applyBorder="1" applyAlignment="1">
      <alignment vertical="center" shrinkToFit="1"/>
    </xf>
    <xf numFmtId="3" fontId="49" fillId="0" borderId="5" xfId="0" applyNumberFormat="1" applyFont="1" applyBorder="1" applyAlignment="1">
      <alignment horizontal="left" vertical="center" shrinkToFit="1"/>
    </xf>
    <xf numFmtId="3" fontId="49" fillId="0" borderId="86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distributed" vertical="center" shrinkToFit="1"/>
    </xf>
    <xf numFmtId="3" fontId="49" fillId="0" borderId="37" xfId="0" applyNumberFormat="1" applyFont="1" applyBorder="1" applyAlignment="1">
      <alignment horizontal="center" vertical="center"/>
    </xf>
    <xf numFmtId="41" fontId="49" fillId="0" borderId="37" xfId="94" applyFont="1" applyBorder="1" applyAlignment="1">
      <alignment vertical="center" shrinkToFit="1"/>
    </xf>
    <xf numFmtId="0" fontId="49" fillId="0" borderId="37" xfId="0" applyNumberFormat="1" applyFont="1" applyBorder="1" applyAlignment="1">
      <alignment horizontal="right" vertical="center" shrinkToFit="1"/>
    </xf>
    <xf numFmtId="3" fontId="49" fillId="0" borderId="38" xfId="0" applyNumberFormat="1" applyFont="1" applyBorder="1" applyAlignment="1">
      <alignment horizontal="left" vertical="center"/>
    </xf>
    <xf numFmtId="0" fontId="48" fillId="0" borderId="0" xfId="0" applyFont="1">
      <alignment vertical="center"/>
    </xf>
    <xf numFmtId="3" fontId="50" fillId="4" borderId="39" xfId="0" applyNumberFormat="1" applyFont="1" applyFill="1" applyBorder="1" applyAlignment="1">
      <alignment horizontal="center" vertical="center" shrinkToFit="1"/>
    </xf>
    <xf numFmtId="3" fontId="50" fillId="4" borderId="40" xfId="0" applyNumberFormat="1" applyFont="1" applyFill="1" applyBorder="1" applyAlignment="1">
      <alignment horizontal="center" vertical="center" shrinkToFit="1"/>
    </xf>
    <xf numFmtId="3" fontId="50" fillId="4" borderId="41" xfId="0" applyNumberFormat="1" applyFont="1" applyFill="1" applyBorder="1" applyAlignment="1">
      <alignment horizontal="center" vertical="center" shrinkToFit="1"/>
    </xf>
    <xf numFmtId="3" fontId="50" fillId="0" borderId="34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left" vertical="center" shrinkToFit="1"/>
    </xf>
    <xf numFmtId="205" fontId="50" fillId="0" borderId="1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horizontal="right" vertical="center" shrinkToFit="1"/>
    </xf>
    <xf numFmtId="3" fontId="50" fillId="0" borderId="35" xfId="0" applyNumberFormat="1" applyFont="1" applyBorder="1" applyAlignment="1">
      <alignment horizontal="left" vertical="center" shrinkToFit="1"/>
    </xf>
    <xf numFmtId="3" fontId="50" fillId="0" borderId="34" xfId="0" applyNumberFormat="1" applyFont="1" applyBorder="1" applyAlignment="1">
      <alignment horizontal="left" vertical="center" shrinkToFit="1"/>
    </xf>
    <xf numFmtId="203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vertical="center" shrinkToFit="1"/>
    </xf>
    <xf numFmtId="204" fontId="50" fillId="0" borderId="1" xfId="0" applyNumberFormat="1" applyFont="1" applyBorder="1" applyAlignment="1">
      <alignment horizontal="center" vertical="center" shrinkToFit="1"/>
    </xf>
    <xf numFmtId="183" fontId="50" fillId="0" borderId="1" xfId="0" applyNumberFormat="1" applyFont="1" applyBorder="1" applyAlignment="1">
      <alignment horizontal="center" vertical="center" shrinkToFit="1"/>
    </xf>
    <xf numFmtId="3" fontId="51" fillId="0" borderId="35" xfId="0" applyNumberFormat="1" applyFont="1" applyBorder="1" applyAlignment="1">
      <alignment horizontal="center" vertical="center" shrinkToFit="1"/>
    </xf>
    <xf numFmtId="3" fontId="50" fillId="0" borderId="36" xfId="0" applyNumberFormat="1" applyFont="1" applyBorder="1" applyAlignment="1">
      <alignment horizontal="left" vertical="center" shrinkToFit="1"/>
    </xf>
    <xf numFmtId="3" fontId="50" fillId="0" borderId="37" xfId="0" applyNumberFormat="1" applyFont="1" applyBorder="1" applyAlignment="1">
      <alignment horizontal="left" vertical="center" shrinkToFit="1"/>
    </xf>
    <xf numFmtId="205" fontId="50" fillId="0" borderId="37" xfId="0" applyNumberFormat="1" applyFont="1" applyBorder="1" applyAlignment="1">
      <alignment horizontal="center" vertical="center" shrinkToFit="1"/>
    </xf>
    <xf numFmtId="3" fontId="50" fillId="0" borderId="37" xfId="0" applyNumberFormat="1" applyFont="1" applyBorder="1" applyAlignment="1">
      <alignment horizontal="center" vertical="center" shrinkToFit="1"/>
    </xf>
    <xf numFmtId="41" fontId="50" fillId="0" borderId="37" xfId="94" applyFont="1" applyBorder="1" applyAlignment="1">
      <alignment horizontal="right" vertical="center" shrinkToFit="1"/>
    </xf>
    <xf numFmtId="41" fontId="50" fillId="0" borderId="37" xfId="94" applyFont="1" applyBorder="1" applyAlignment="1">
      <alignment vertical="center" shrinkToFit="1"/>
    </xf>
    <xf numFmtId="3" fontId="52" fillId="0" borderId="38" xfId="0" applyNumberFormat="1" applyFont="1" applyBorder="1" applyAlignment="1">
      <alignment horizontal="center" vertical="center" wrapText="1" shrinkToFit="1"/>
    </xf>
    <xf numFmtId="0" fontId="52" fillId="0" borderId="0" xfId="0" applyFont="1" applyFill="1" applyAlignment="1">
      <alignment horizontal="center" vertical="center"/>
    </xf>
    <xf numFmtId="0" fontId="52" fillId="0" borderId="0" xfId="0" applyFont="1" applyFill="1" applyAlignment="1">
      <alignment vertical="center"/>
    </xf>
    <xf numFmtId="0" fontId="53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left" vertical="center"/>
    </xf>
    <xf numFmtId="0" fontId="54" fillId="0" borderId="1" xfId="0" applyFont="1" applyFill="1" applyBorder="1" applyAlignment="1">
      <alignment horizontal="center" vertical="center" shrinkToFit="1"/>
    </xf>
    <xf numFmtId="41" fontId="54" fillId="0" borderId="1" xfId="0" applyNumberFormat="1" applyFont="1" applyFill="1" applyBorder="1" applyAlignment="1">
      <alignment horizontal="center" vertical="center" shrinkToFit="1"/>
    </xf>
    <xf numFmtId="194" fontId="52" fillId="0" borderId="1" xfId="0" applyNumberFormat="1" applyFont="1" applyFill="1" applyBorder="1" applyAlignment="1">
      <alignment horizontal="right" vertical="center" shrinkToFit="1"/>
    </xf>
    <xf numFmtId="0" fontId="52" fillId="0" borderId="1" xfId="0" applyFont="1" applyFill="1" applyBorder="1" applyAlignment="1">
      <alignment vertical="center" shrinkToFit="1"/>
    </xf>
    <xf numFmtId="41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centerContinuous" vertical="center" shrinkToFit="1"/>
    </xf>
    <xf numFmtId="41" fontId="52" fillId="0" borderId="1" xfId="94" applyFont="1" applyFill="1" applyBorder="1" applyAlignment="1">
      <alignment vertical="center" shrinkToFit="1"/>
    </xf>
    <xf numFmtId="4" fontId="52" fillId="0" borderId="1" xfId="0" applyNumberFormat="1" applyFont="1" applyFill="1" applyBorder="1" applyAlignment="1">
      <alignment horizontal="center" vertical="center" shrinkToFit="1"/>
    </xf>
    <xf numFmtId="0" fontId="52" fillId="0" borderId="0" xfId="0" applyFont="1" applyFill="1">
      <alignment vertical="center"/>
    </xf>
    <xf numFmtId="41" fontId="52" fillId="0" borderId="1" xfId="94" applyFont="1" applyFill="1" applyBorder="1" applyAlignment="1">
      <alignment horizontal="right" vertical="center" shrinkToFit="1"/>
    </xf>
    <xf numFmtId="0" fontId="54" fillId="0" borderId="1" xfId="0" applyFont="1" applyFill="1" applyBorder="1" applyAlignment="1">
      <alignment horizontal="left" vertical="center" shrinkToFit="1"/>
    </xf>
    <xf numFmtId="41" fontId="54" fillId="0" borderId="1" xfId="94" applyFont="1" applyFill="1" applyBorder="1" applyAlignment="1">
      <alignment horizontal="center" vertical="center" shrinkToFit="1"/>
    </xf>
    <xf numFmtId="4" fontId="54" fillId="0" borderId="1" xfId="0" applyNumberFormat="1" applyFont="1" applyFill="1" applyBorder="1" applyAlignment="1">
      <alignment horizontal="center" vertical="center" shrinkToFit="1"/>
    </xf>
    <xf numFmtId="194" fontId="52" fillId="0" borderId="1" xfId="0" applyNumberFormat="1" applyFont="1" applyFill="1" applyBorder="1" applyAlignment="1">
      <alignment vertical="center" shrinkToFit="1"/>
    </xf>
    <xf numFmtId="0" fontId="52" fillId="0" borderId="0" xfId="0" applyFont="1" applyFill="1" applyAlignment="1">
      <alignment horizontal="center" vertical="center" shrinkToFit="1"/>
    </xf>
    <xf numFmtId="0" fontId="52" fillId="0" borderId="0" xfId="0" applyFont="1" applyFill="1" applyAlignment="1">
      <alignment vertical="center" shrinkToFit="1"/>
    </xf>
    <xf numFmtId="0" fontId="52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 shrinkToFit="1"/>
    </xf>
    <xf numFmtId="0" fontId="52" fillId="0" borderId="1" xfId="0" applyFont="1" applyFill="1" applyBorder="1" applyAlignment="1">
      <alignment horizontal="center" vertical="center" shrinkToFit="1"/>
    </xf>
    <xf numFmtId="3" fontId="49" fillId="0" borderId="0" xfId="0" applyNumberFormat="1" applyFont="1" applyBorder="1" applyAlignment="1">
      <alignment horizontal="left" vertical="center" shrinkToFit="1"/>
    </xf>
    <xf numFmtId="0" fontId="44" fillId="0" borderId="0" xfId="0" applyFont="1" applyAlignment="1">
      <alignment horizontal="center" vertical="center"/>
    </xf>
    <xf numFmtId="0" fontId="45" fillId="0" borderId="0" xfId="0" applyFont="1" applyAlignment="1"/>
    <xf numFmtId="3" fontId="49" fillId="0" borderId="83" xfId="0" applyNumberFormat="1" applyFont="1" applyBorder="1" applyAlignment="1">
      <alignment horizontal="center" vertical="center" wrapText="1"/>
    </xf>
    <xf numFmtId="3" fontId="49" fillId="0" borderId="7" xfId="0" applyNumberFormat="1" applyFont="1" applyBorder="1" applyAlignment="1">
      <alignment horizontal="center" vertical="center"/>
    </xf>
    <xf numFmtId="3" fontId="49" fillId="0" borderId="84" xfId="0" applyNumberFormat="1" applyFont="1" applyBorder="1" applyAlignment="1">
      <alignment horizontal="center" vertical="center"/>
    </xf>
    <xf numFmtId="3" fontId="49" fillId="0" borderId="1" xfId="0" applyNumberFormat="1" applyFont="1" applyBorder="1" applyAlignment="1">
      <alignment horizontal="center" vertical="center" wrapText="1"/>
    </xf>
    <xf numFmtId="3" fontId="49" fillId="0" borderId="1" xfId="0" applyNumberFormat="1" applyFont="1" applyBorder="1" applyAlignment="1">
      <alignment horizontal="center" vertical="center"/>
    </xf>
    <xf numFmtId="3" fontId="49" fillId="4" borderId="19" xfId="0" applyNumberFormat="1" applyFont="1" applyFill="1" applyBorder="1" applyAlignment="1">
      <alignment horizontal="center" vertical="center"/>
    </xf>
    <xf numFmtId="3" fontId="49" fillId="4" borderId="18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Alignment="1"/>
    <xf numFmtId="0" fontId="52" fillId="0" borderId="11" xfId="0" applyFont="1" applyFill="1" applyBorder="1" applyAlignment="1">
      <alignment horizontal="center" vertical="center" shrinkToFit="1"/>
    </xf>
    <xf numFmtId="0" fontId="52" fillId="0" borderId="5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46" fillId="0" borderId="0" xfId="0" applyFont="1" applyFill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184" fontId="24" fillId="0" borderId="16" xfId="0" applyNumberFormat="1" applyFont="1" applyBorder="1" applyAlignment="1">
      <alignment horizontal="center" vertical="center"/>
    </xf>
    <xf numFmtId="0" fontId="38" fillId="0" borderId="20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70" xfId="0" applyFont="1" applyBorder="1" applyAlignment="1">
      <alignment horizontal="left" vertical="center"/>
    </xf>
    <xf numFmtId="0" fontId="38" fillId="0" borderId="17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185" fontId="38" fillId="0" borderId="53" xfId="0" applyNumberFormat="1" applyFont="1" applyBorder="1" applyAlignment="1">
      <alignment horizontal="center" vertical="center"/>
    </xf>
    <xf numFmtId="185" fontId="38" fillId="0" borderId="16" xfId="0" applyNumberFormat="1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38" fillId="0" borderId="75" xfId="0" applyFont="1" applyBorder="1" applyAlignment="1">
      <alignment horizontal="center" vertical="center"/>
    </xf>
    <xf numFmtId="0" fontId="38" fillId="0" borderId="76" xfId="0" applyFont="1" applyBorder="1" applyAlignment="1">
      <alignment horizontal="center" vertical="center"/>
    </xf>
    <xf numFmtId="0" fontId="38" fillId="0" borderId="77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3" fontId="38" fillId="0" borderId="53" xfId="95" applyNumberFormat="1" applyFont="1" applyFill="1" applyBorder="1" applyAlignment="1">
      <alignment horizontal="center" vertical="center"/>
    </xf>
    <xf numFmtId="3" fontId="38" fillId="0" borderId="16" xfId="95" applyNumberFormat="1" applyFont="1" applyFill="1" applyBorder="1" applyAlignment="1">
      <alignment horizontal="center" vertical="center"/>
    </xf>
    <xf numFmtId="0" fontId="38" fillId="0" borderId="13" xfId="0" applyFont="1" applyBorder="1" applyAlignment="1">
      <alignment horizontal="left" vertical="center"/>
    </xf>
    <xf numFmtId="0" fontId="38" fillId="0" borderId="45" xfId="0" applyFont="1" applyBorder="1" applyAlignment="1">
      <alignment horizontal="left" vertical="center"/>
    </xf>
    <xf numFmtId="0" fontId="38" fillId="0" borderId="14" xfId="0" applyFont="1" applyBorder="1" applyAlignment="1">
      <alignment horizontal="left" vertical="center"/>
    </xf>
    <xf numFmtId="0" fontId="38" fillId="0" borderId="20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70" xfId="0" applyFont="1" applyBorder="1" applyAlignment="1">
      <alignment horizontal="center" vertical="center"/>
    </xf>
    <xf numFmtId="185" fontId="38" fillId="0" borderId="26" xfId="0" applyNumberFormat="1" applyFont="1" applyBorder="1" applyAlignment="1">
      <alignment horizontal="center" vertical="center"/>
    </xf>
    <xf numFmtId="185" fontId="38" fillId="0" borderId="31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20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70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48" xfId="0" applyFont="1" applyBorder="1" applyAlignment="1">
      <alignment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8" fillId="0" borderId="11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6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39" fillId="0" borderId="54" xfId="0" applyFont="1" applyBorder="1" applyAlignment="1">
      <alignment horizontal="left" vertical="center" indent="1" shrinkToFit="1"/>
    </xf>
    <xf numFmtId="0" fontId="39" fillId="0" borderId="55" xfId="0" applyFont="1" applyBorder="1" applyAlignment="1">
      <alignment horizontal="left" vertical="center" indent="1" shrinkToFit="1"/>
    </xf>
    <xf numFmtId="0" fontId="39" fillId="0" borderId="56" xfId="0" applyFont="1" applyBorder="1" applyAlignment="1">
      <alignment horizontal="left" vertical="center" indent="1" shrinkToFit="1"/>
    </xf>
    <xf numFmtId="0" fontId="39" fillId="0" borderId="57" xfId="0" applyFont="1" applyBorder="1" applyAlignment="1">
      <alignment horizontal="left" vertical="center" indent="1" shrinkToFit="1"/>
    </xf>
    <xf numFmtId="0" fontId="40" fillId="0" borderId="25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40" fillId="0" borderId="30" xfId="0" applyFont="1" applyBorder="1" applyAlignment="1">
      <alignment horizontal="center" vertical="center"/>
    </xf>
  </cellXfs>
  <cellStyles count="97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6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4"/>
  <sheetViews>
    <sheetView view="pageBreakPreview" zoomScaleSheetLayoutView="100" workbookViewId="0">
      <selection activeCell="N27" sqref="N27"/>
    </sheetView>
  </sheetViews>
  <sheetFormatPr defaultRowHeight="13.5"/>
  <cols>
    <col min="1" max="2" width="5.83203125" style="200" customWidth="1"/>
    <col min="3" max="3" width="2.83203125" style="200" customWidth="1"/>
    <col min="4" max="4" width="20.1640625" style="200" customWidth="1"/>
    <col min="5" max="5" width="10.83203125" style="200" customWidth="1"/>
    <col min="6" max="6" width="6.33203125" style="200" customWidth="1"/>
    <col min="7" max="7" width="15.83203125" style="200" customWidth="1"/>
    <col min="8" max="8" width="9.33203125" style="200" customWidth="1"/>
    <col min="9" max="9" width="33.83203125" style="200" customWidth="1"/>
    <col min="10" max="16384" width="9.33203125" style="200"/>
  </cols>
  <sheetData>
    <row r="1" spans="1:9" s="157" customFormat="1" ht="24.95" customHeight="1">
      <c r="A1" s="248" t="s">
        <v>154</v>
      </c>
      <c r="B1" s="248"/>
      <c r="C1" s="248"/>
      <c r="D1" s="248"/>
      <c r="E1" s="248"/>
      <c r="F1" s="248"/>
      <c r="G1" s="248"/>
      <c r="H1" s="248"/>
      <c r="I1" s="248"/>
    </row>
    <row r="2" spans="1:9" s="157" customFormat="1" ht="9.9499999999999993" customHeight="1" thickBot="1">
      <c r="A2" s="249"/>
      <c r="B2" s="249"/>
      <c r="C2" s="249"/>
      <c r="D2" s="249"/>
      <c r="E2" s="249"/>
      <c r="F2" s="249"/>
      <c r="G2" s="249"/>
      <c r="H2" s="249"/>
      <c r="I2" s="249"/>
    </row>
    <row r="3" spans="1:9" s="157" customFormat="1" ht="33.6" customHeight="1">
      <c r="A3" s="255" t="s">
        <v>145</v>
      </c>
      <c r="B3" s="256"/>
      <c r="C3" s="256"/>
      <c r="D3" s="256"/>
      <c r="E3" s="256"/>
      <c r="F3" s="158" t="s">
        <v>46</v>
      </c>
      <c r="G3" s="158" t="s">
        <v>146</v>
      </c>
      <c r="H3" s="159" t="s">
        <v>47</v>
      </c>
      <c r="I3" s="160" t="s">
        <v>147</v>
      </c>
    </row>
    <row r="4" spans="1:9" s="157" customFormat="1" ht="21.75" customHeight="1">
      <c r="A4" s="250" t="s">
        <v>144</v>
      </c>
      <c r="B4" s="253" t="s">
        <v>141</v>
      </c>
      <c r="C4" s="161"/>
      <c r="D4" s="162" t="s">
        <v>183</v>
      </c>
      <c r="E4" s="163"/>
      <c r="F4" s="164" t="s">
        <v>48</v>
      </c>
      <c r="G4" s="165">
        <f>내역서총괄표!H4</f>
        <v>0</v>
      </c>
      <c r="H4" s="166" t="s">
        <v>28</v>
      </c>
      <c r="I4" s="167" t="s">
        <v>28</v>
      </c>
    </row>
    <row r="5" spans="1:9" s="157" customFormat="1" ht="21.75" customHeight="1">
      <c r="A5" s="251"/>
      <c r="B5" s="254"/>
      <c r="C5" s="168"/>
      <c r="D5" s="169" t="s">
        <v>184</v>
      </c>
      <c r="E5" s="170"/>
      <c r="F5" s="171" t="s">
        <v>49</v>
      </c>
      <c r="G5" s="172"/>
      <c r="H5" s="173" t="s">
        <v>28</v>
      </c>
      <c r="I5" s="174" t="s">
        <v>28</v>
      </c>
    </row>
    <row r="6" spans="1:9" s="157" customFormat="1" ht="21.75" customHeight="1">
      <c r="A6" s="251"/>
      <c r="B6" s="254"/>
      <c r="C6" s="168"/>
      <c r="D6" s="169" t="s">
        <v>50</v>
      </c>
      <c r="E6" s="170"/>
      <c r="F6" s="171" t="s">
        <v>51</v>
      </c>
      <c r="G6" s="175"/>
      <c r="H6" s="173" t="s">
        <v>28</v>
      </c>
      <c r="I6" s="174" t="s">
        <v>28</v>
      </c>
    </row>
    <row r="7" spans="1:9" s="157" customFormat="1" ht="21.75" customHeight="1">
      <c r="A7" s="251"/>
      <c r="B7" s="254"/>
      <c r="C7" s="176"/>
      <c r="D7" s="177" t="s">
        <v>185</v>
      </c>
      <c r="E7" s="178"/>
      <c r="F7" s="179" t="s">
        <v>52</v>
      </c>
      <c r="G7" s="180">
        <f>TRUNC((G4+G5+G6),0)</f>
        <v>0</v>
      </c>
      <c r="H7" s="181" t="s">
        <v>28</v>
      </c>
      <c r="I7" s="182" t="s">
        <v>53</v>
      </c>
    </row>
    <row r="8" spans="1:9" s="157" customFormat="1" ht="21.75" customHeight="1">
      <c r="A8" s="251"/>
      <c r="B8" s="253" t="s">
        <v>142</v>
      </c>
      <c r="C8" s="183"/>
      <c r="D8" s="169" t="s">
        <v>186</v>
      </c>
      <c r="E8" s="170"/>
      <c r="F8" s="171" t="s">
        <v>54</v>
      </c>
      <c r="G8" s="172">
        <f>내역서총괄표!G4</f>
        <v>0</v>
      </c>
      <c r="H8" s="173" t="s">
        <v>28</v>
      </c>
      <c r="I8" s="174" t="s">
        <v>28</v>
      </c>
    </row>
    <row r="9" spans="1:9" s="157" customFormat="1" ht="21.75" customHeight="1">
      <c r="A9" s="251"/>
      <c r="B9" s="254"/>
      <c r="C9" s="168"/>
      <c r="D9" s="169" t="s">
        <v>187</v>
      </c>
      <c r="E9" s="170"/>
      <c r="F9" s="171" t="s">
        <v>55</v>
      </c>
      <c r="G9" s="175">
        <f>TRUNC((G8*H9),0)</f>
        <v>0</v>
      </c>
      <c r="H9" s="184">
        <v>0.127</v>
      </c>
      <c r="I9" s="174" t="s">
        <v>136</v>
      </c>
    </row>
    <row r="10" spans="1:9" s="157" customFormat="1" ht="21.75" customHeight="1">
      <c r="A10" s="251"/>
      <c r="B10" s="254"/>
      <c r="C10" s="176"/>
      <c r="D10" s="177" t="s">
        <v>185</v>
      </c>
      <c r="E10" s="178"/>
      <c r="F10" s="179" t="s">
        <v>56</v>
      </c>
      <c r="G10" s="180">
        <f>TRUNC((G8+G9),0)</f>
        <v>0</v>
      </c>
      <c r="H10" s="181" t="s">
        <v>28</v>
      </c>
      <c r="I10" s="182" t="s">
        <v>57</v>
      </c>
    </row>
    <row r="11" spans="1:9" s="157" customFormat="1" ht="21.75" customHeight="1">
      <c r="A11" s="251"/>
      <c r="B11" s="253" t="s">
        <v>143</v>
      </c>
      <c r="C11" s="183"/>
      <c r="D11" s="169" t="s">
        <v>188</v>
      </c>
      <c r="E11" s="170"/>
      <c r="F11" s="171" t="s">
        <v>58</v>
      </c>
      <c r="G11" s="172">
        <f>내역서총괄표!I4</f>
        <v>0</v>
      </c>
      <c r="H11" s="173" t="s">
        <v>28</v>
      </c>
      <c r="I11" s="174" t="s">
        <v>28</v>
      </c>
    </row>
    <row r="12" spans="1:9" s="157" customFormat="1" ht="21.75" customHeight="1">
      <c r="A12" s="251"/>
      <c r="B12" s="254"/>
      <c r="C12" s="168"/>
      <c r="D12" s="169" t="s">
        <v>189</v>
      </c>
      <c r="E12" s="170"/>
      <c r="F12" s="171" t="s">
        <v>59</v>
      </c>
      <c r="G12" s="175">
        <f>TRUNC((G10*H12),0)</f>
        <v>0</v>
      </c>
      <c r="H12" s="185">
        <v>3.73E-2</v>
      </c>
      <c r="I12" s="174" t="s">
        <v>137</v>
      </c>
    </row>
    <row r="13" spans="1:9" s="157" customFormat="1" ht="21.75" customHeight="1">
      <c r="A13" s="251"/>
      <c r="B13" s="254"/>
      <c r="C13" s="168"/>
      <c r="D13" s="169" t="s">
        <v>190</v>
      </c>
      <c r="E13" s="170"/>
      <c r="F13" s="171" t="s">
        <v>60</v>
      </c>
      <c r="G13" s="175">
        <f>TRUNC((G10*H13),0)</f>
        <v>0</v>
      </c>
      <c r="H13" s="186">
        <v>8.6999999999999994E-3</v>
      </c>
      <c r="I13" s="174" t="s">
        <v>61</v>
      </c>
    </row>
    <row r="14" spans="1:9" s="157" customFormat="1" ht="21.75" customHeight="1">
      <c r="A14" s="251"/>
      <c r="B14" s="254"/>
      <c r="C14" s="168"/>
      <c r="D14" s="169" t="s">
        <v>191</v>
      </c>
      <c r="E14" s="170"/>
      <c r="F14" s="171" t="s">
        <v>62</v>
      </c>
      <c r="G14" s="175"/>
      <c r="H14" s="187">
        <v>3.3349999999999998E-2</v>
      </c>
      <c r="I14" s="174" t="s">
        <v>178</v>
      </c>
    </row>
    <row r="15" spans="1:9" s="157" customFormat="1" ht="21.75" customHeight="1">
      <c r="A15" s="251"/>
      <c r="B15" s="254"/>
      <c r="C15" s="168"/>
      <c r="D15" s="169" t="s">
        <v>192</v>
      </c>
      <c r="E15" s="170"/>
      <c r="F15" s="171" t="s">
        <v>63</v>
      </c>
      <c r="G15" s="175"/>
      <c r="H15" s="184">
        <v>4.4999999999999998E-2</v>
      </c>
      <c r="I15" s="174" t="s">
        <v>179</v>
      </c>
    </row>
    <row r="16" spans="1:9" s="157" customFormat="1" ht="21.75" customHeight="1">
      <c r="A16" s="251"/>
      <c r="B16" s="254"/>
      <c r="C16" s="168"/>
      <c r="D16" s="169" t="s">
        <v>194</v>
      </c>
      <c r="E16" s="170"/>
      <c r="F16" s="171" t="s">
        <v>64</v>
      </c>
      <c r="G16" s="175"/>
      <c r="H16" s="186">
        <v>0.10249999999999999</v>
      </c>
      <c r="I16" s="174" t="s">
        <v>180</v>
      </c>
    </row>
    <row r="17" spans="1:9" s="157" customFormat="1" ht="21.75" customHeight="1">
      <c r="A17" s="251"/>
      <c r="B17" s="254"/>
      <c r="C17" s="168"/>
      <c r="D17" s="169" t="s">
        <v>193</v>
      </c>
      <c r="E17" s="170"/>
      <c r="F17" s="171" t="s">
        <v>65</v>
      </c>
      <c r="G17" s="175"/>
      <c r="H17" s="173"/>
      <c r="I17" s="174" t="s">
        <v>28</v>
      </c>
    </row>
    <row r="18" spans="1:9" s="157" customFormat="1" ht="21.75" customHeight="1">
      <c r="A18" s="251"/>
      <c r="B18" s="254"/>
      <c r="C18" s="168"/>
      <c r="D18" s="247" t="s">
        <v>208</v>
      </c>
      <c r="E18" s="247"/>
      <c r="F18" s="171" t="s">
        <v>66</v>
      </c>
      <c r="G18" s="175"/>
      <c r="H18" s="173"/>
      <c r="I18" s="174"/>
    </row>
    <row r="19" spans="1:9" s="157" customFormat="1" ht="21.75" customHeight="1">
      <c r="A19" s="251"/>
      <c r="B19" s="254"/>
      <c r="C19" s="168"/>
      <c r="D19" s="169" t="s">
        <v>195</v>
      </c>
      <c r="E19" s="170"/>
      <c r="F19" s="171" t="s">
        <v>67</v>
      </c>
      <c r="G19" s="175">
        <f>TRUNC(((G7+G8)*H19),0)</f>
        <v>0</v>
      </c>
      <c r="H19" s="186">
        <v>2.93E-2</v>
      </c>
      <c r="I19" s="174" t="s">
        <v>68</v>
      </c>
    </row>
    <row r="20" spans="1:9" s="157" customFormat="1" ht="21.75" customHeight="1">
      <c r="A20" s="251"/>
      <c r="B20" s="254"/>
      <c r="C20" s="168"/>
      <c r="D20" s="169" t="s">
        <v>196</v>
      </c>
      <c r="E20" s="170"/>
      <c r="F20" s="171" t="s">
        <v>69</v>
      </c>
      <c r="G20" s="175"/>
      <c r="H20" s="173"/>
      <c r="I20" s="174"/>
    </row>
    <row r="21" spans="1:9" s="157" customFormat="1" ht="21.75" customHeight="1">
      <c r="A21" s="251"/>
      <c r="B21" s="254"/>
      <c r="C21" s="168"/>
      <c r="D21" s="169" t="s">
        <v>197</v>
      </c>
      <c r="E21" s="170"/>
      <c r="F21" s="171" t="s">
        <v>70</v>
      </c>
      <c r="G21" s="175"/>
      <c r="H21" s="173" t="s">
        <v>28</v>
      </c>
      <c r="I21" s="174"/>
    </row>
    <row r="22" spans="1:9" s="157" customFormat="1" ht="21.75" customHeight="1">
      <c r="A22" s="251"/>
      <c r="B22" s="254"/>
      <c r="C22" s="168"/>
      <c r="D22" s="247" t="s">
        <v>71</v>
      </c>
      <c r="E22" s="247"/>
      <c r="F22" s="171" t="s">
        <v>72</v>
      </c>
      <c r="G22" s="175"/>
      <c r="H22" s="173" t="s">
        <v>28</v>
      </c>
      <c r="I22" s="174"/>
    </row>
    <row r="23" spans="1:9" s="157" customFormat="1" ht="21.75" customHeight="1">
      <c r="A23" s="251"/>
      <c r="B23" s="254"/>
      <c r="C23" s="168"/>
      <c r="D23" s="169" t="s">
        <v>198</v>
      </c>
      <c r="E23" s="170"/>
      <c r="F23" s="171" t="s">
        <v>73</v>
      </c>
      <c r="G23" s="175">
        <f>TRUNC(((G7+G10)*H23),0)</f>
        <v>0</v>
      </c>
      <c r="H23" s="184">
        <v>8.7999999999999995E-2</v>
      </c>
      <c r="I23" s="174" t="s">
        <v>138</v>
      </c>
    </row>
    <row r="24" spans="1:9" s="157" customFormat="1" ht="21.75" customHeight="1">
      <c r="A24" s="252"/>
      <c r="B24" s="254"/>
      <c r="C24" s="188"/>
      <c r="D24" s="177" t="s">
        <v>185</v>
      </c>
      <c r="E24" s="178"/>
      <c r="F24" s="179" t="s">
        <v>74</v>
      </c>
      <c r="G24" s="180">
        <f>TRUNC((G11+G12+G13+G14+G15+G16+G17+G18+G19+G20+G21+G22+G23),0)</f>
        <v>0</v>
      </c>
      <c r="H24" s="181" t="s">
        <v>28</v>
      </c>
      <c r="I24" s="182" t="s">
        <v>75</v>
      </c>
    </row>
    <row r="25" spans="1:9" s="157" customFormat="1" ht="21.75" customHeight="1">
      <c r="A25" s="189" t="s">
        <v>28</v>
      </c>
      <c r="B25" s="178" t="s">
        <v>28</v>
      </c>
      <c r="C25" s="178"/>
      <c r="D25" s="177" t="s">
        <v>199</v>
      </c>
      <c r="E25" s="178"/>
      <c r="F25" s="179" t="s">
        <v>76</v>
      </c>
      <c r="G25" s="180">
        <f>TRUNC((G7+G10+G24),0)</f>
        <v>0</v>
      </c>
      <c r="H25" s="181" t="s">
        <v>28</v>
      </c>
      <c r="I25" s="182" t="s">
        <v>77</v>
      </c>
    </row>
    <row r="26" spans="1:9" s="157" customFormat="1" ht="21.75" customHeight="1">
      <c r="A26" s="189" t="s">
        <v>28</v>
      </c>
      <c r="B26" s="178" t="s">
        <v>28</v>
      </c>
      <c r="C26" s="178"/>
      <c r="D26" s="177" t="s">
        <v>200</v>
      </c>
      <c r="E26" s="178"/>
      <c r="F26" s="179" t="s">
        <v>78</v>
      </c>
      <c r="G26" s="180">
        <f>TRUNC((G25*H26),0)</f>
        <v>0</v>
      </c>
      <c r="H26" s="190">
        <v>0.06</v>
      </c>
      <c r="I26" s="182" t="s">
        <v>79</v>
      </c>
    </row>
    <row r="27" spans="1:9" s="157" customFormat="1" ht="21.75" customHeight="1">
      <c r="A27" s="189" t="s">
        <v>28</v>
      </c>
      <c r="B27" s="178" t="s">
        <v>28</v>
      </c>
      <c r="C27" s="178"/>
      <c r="D27" s="177" t="s">
        <v>201</v>
      </c>
      <c r="E27" s="178"/>
      <c r="F27" s="179" t="s">
        <v>80</v>
      </c>
      <c r="G27" s="180">
        <f>TRUNC(((G10+G24+G26)*H27),0)</f>
        <v>0</v>
      </c>
      <c r="H27" s="190">
        <v>0.15</v>
      </c>
      <c r="I27" s="182" t="s">
        <v>155</v>
      </c>
    </row>
    <row r="28" spans="1:9" s="157" customFormat="1" ht="21.75" customHeight="1">
      <c r="A28" s="189" t="s">
        <v>28</v>
      </c>
      <c r="B28" s="178" t="s">
        <v>28</v>
      </c>
      <c r="C28" s="178"/>
      <c r="D28" s="177" t="s">
        <v>202</v>
      </c>
      <c r="E28" s="178"/>
      <c r="F28" s="179" t="s">
        <v>81</v>
      </c>
      <c r="G28" s="180">
        <f>TRUNC((G25+G26+G27),0)</f>
        <v>0</v>
      </c>
      <c r="H28" s="181" t="s">
        <v>28</v>
      </c>
      <c r="I28" s="182" t="s">
        <v>82</v>
      </c>
    </row>
    <row r="29" spans="1:9" s="157" customFormat="1" ht="21.75" customHeight="1">
      <c r="A29" s="189" t="s">
        <v>28</v>
      </c>
      <c r="B29" s="178" t="s">
        <v>28</v>
      </c>
      <c r="C29" s="178"/>
      <c r="D29" s="177" t="s">
        <v>203</v>
      </c>
      <c r="E29" s="178"/>
      <c r="F29" s="179" t="s">
        <v>83</v>
      </c>
      <c r="G29" s="191">
        <f>TRUNC((G28*H29),0)</f>
        <v>0</v>
      </c>
      <c r="H29" s="190">
        <v>0.1</v>
      </c>
      <c r="I29" s="182" t="s">
        <v>84</v>
      </c>
    </row>
    <row r="30" spans="1:9" s="157" customFormat="1" ht="21.75" customHeight="1">
      <c r="A30" s="189"/>
      <c r="B30" s="178"/>
      <c r="C30" s="178"/>
      <c r="D30" s="177" t="s">
        <v>182</v>
      </c>
      <c r="E30" s="192"/>
      <c r="F30" s="179" t="s">
        <v>148</v>
      </c>
      <c r="G30" s="180"/>
      <c r="H30" s="181"/>
      <c r="I30" s="182"/>
    </row>
    <row r="31" spans="1:9" s="157" customFormat="1" ht="21.75" customHeight="1">
      <c r="A31" s="189" t="s">
        <v>28</v>
      </c>
      <c r="B31" s="178" t="s">
        <v>28</v>
      </c>
      <c r="C31" s="178"/>
      <c r="D31" s="177" t="s">
        <v>204</v>
      </c>
      <c r="E31" s="178"/>
      <c r="F31" s="179" t="s">
        <v>149</v>
      </c>
      <c r="G31" s="180">
        <f>TRUNC((G28+G29+G30),0)</f>
        <v>0</v>
      </c>
      <c r="H31" s="181" t="s">
        <v>28</v>
      </c>
      <c r="I31" s="182" t="s">
        <v>153</v>
      </c>
    </row>
    <row r="32" spans="1:9" s="157" customFormat="1" ht="21.75" customHeight="1">
      <c r="A32" s="189" t="s">
        <v>28</v>
      </c>
      <c r="B32" s="178" t="s">
        <v>28</v>
      </c>
      <c r="C32" s="178"/>
      <c r="D32" s="177" t="s">
        <v>205</v>
      </c>
      <c r="E32" s="178"/>
      <c r="F32" s="179" t="s">
        <v>150</v>
      </c>
      <c r="G32" s="180"/>
      <c r="H32" s="181" t="s">
        <v>28</v>
      </c>
      <c r="I32" s="182" t="s">
        <v>28</v>
      </c>
    </row>
    <row r="33" spans="1:9" s="157" customFormat="1" ht="21.75" customHeight="1">
      <c r="A33" s="189" t="s">
        <v>28</v>
      </c>
      <c r="B33" s="178" t="s">
        <v>28</v>
      </c>
      <c r="C33" s="178"/>
      <c r="D33" s="177" t="s">
        <v>206</v>
      </c>
      <c r="E33" s="178"/>
      <c r="F33" s="179" t="s">
        <v>151</v>
      </c>
      <c r="G33" s="180"/>
      <c r="H33" s="181" t="s">
        <v>28</v>
      </c>
      <c r="I33" s="182" t="s">
        <v>28</v>
      </c>
    </row>
    <row r="34" spans="1:9" s="157" customFormat="1" ht="21.75" customHeight="1" thickBot="1">
      <c r="A34" s="193" t="s">
        <v>28</v>
      </c>
      <c r="B34" s="194" t="s">
        <v>28</v>
      </c>
      <c r="C34" s="194"/>
      <c r="D34" s="195" t="s">
        <v>207</v>
      </c>
      <c r="E34" s="194"/>
      <c r="F34" s="196" t="s">
        <v>152</v>
      </c>
      <c r="G34" s="197">
        <f>ROUNDDOWN(TRUNC((G31+G32+G33),0),-3)</f>
        <v>0</v>
      </c>
      <c r="H34" s="198" t="s">
        <v>28</v>
      </c>
      <c r="I34" s="199" t="s">
        <v>209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  <ignoredErrors>
    <ignoredError sqref="F4:F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27"/>
  <sheetViews>
    <sheetView view="pageBreakPreview" zoomScale="85" zoomScaleSheetLayoutView="85" workbookViewId="0">
      <selection activeCell="F21" sqref="F21"/>
    </sheetView>
  </sheetViews>
  <sheetFormatPr defaultRowHeight="13.5"/>
  <cols>
    <col min="1" max="1" width="8.83203125" style="200" customWidth="1"/>
    <col min="2" max="2" width="28.83203125" style="200" customWidth="1"/>
    <col min="3" max="3" width="15.83203125" style="200" customWidth="1"/>
    <col min="4" max="4" width="12.83203125" style="200" customWidth="1"/>
    <col min="5" max="5" width="8.83203125" style="200" customWidth="1"/>
    <col min="6" max="9" width="18.83203125" style="200" customWidth="1"/>
    <col min="10" max="10" width="13.33203125" style="200" customWidth="1"/>
    <col min="11" max="16384" width="9.33203125" style="200"/>
  </cols>
  <sheetData>
    <row r="1" spans="1:10" s="157" customFormat="1" ht="24.95" customHeight="1">
      <c r="A1" s="257" t="s">
        <v>156</v>
      </c>
      <c r="B1" s="257"/>
      <c r="C1" s="257"/>
      <c r="D1" s="257"/>
      <c r="E1" s="257"/>
      <c r="F1" s="257"/>
      <c r="G1" s="257"/>
      <c r="H1" s="257"/>
      <c r="I1" s="257"/>
      <c r="J1" s="257"/>
    </row>
    <row r="2" spans="1:10" s="157" customFormat="1" ht="9.9499999999999993" customHeight="1" thickBot="1">
      <c r="A2" s="258"/>
      <c r="B2" s="258"/>
      <c r="C2" s="258"/>
      <c r="D2" s="258"/>
      <c r="E2" s="258"/>
      <c r="F2" s="258"/>
      <c r="G2" s="258"/>
      <c r="H2" s="258"/>
      <c r="I2" s="258"/>
      <c r="J2" s="258"/>
    </row>
    <row r="3" spans="1:10" s="157" customFormat="1" ht="24.95" customHeight="1">
      <c r="A3" s="201" t="s">
        <v>24</v>
      </c>
      <c r="B3" s="202" t="s">
        <v>157</v>
      </c>
      <c r="C3" s="202" t="s">
        <v>158</v>
      </c>
      <c r="D3" s="202" t="s">
        <v>159</v>
      </c>
      <c r="E3" s="202" t="s">
        <v>25</v>
      </c>
      <c r="F3" s="202" t="s">
        <v>160</v>
      </c>
      <c r="G3" s="202" t="s">
        <v>26</v>
      </c>
      <c r="H3" s="202" t="s">
        <v>27</v>
      </c>
      <c r="I3" s="202" t="s">
        <v>161</v>
      </c>
      <c r="J3" s="203" t="s">
        <v>162</v>
      </c>
    </row>
    <row r="4" spans="1:10" s="157" customFormat="1" ht="24.95" customHeight="1">
      <c r="A4" s="204">
        <v>1</v>
      </c>
      <c r="B4" s="205" t="s">
        <v>166</v>
      </c>
      <c r="C4" s="205" t="s">
        <v>28</v>
      </c>
      <c r="D4" s="206"/>
      <c r="E4" s="207" t="s">
        <v>28</v>
      </c>
      <c r="F4" s="208">
        <f>G4+H4+I4</f>
        <v>0</v>
      </c>
      <c r="G4" s="208">
        <f>G5+G6</f>
        <v>0</v>
      </c>
      <c r="H4" s="208">
        <f>H5+H6</f>
        <v>0</v>
      </c>
      <c r="I4" s="208">
        <f>I5+I6</f>
        <v>0</v>
      </c>
      <c r="J4" s="209" t="s">
        <v>28</v>
      </c>
    </row>
    <row r="5" spans="1:10" s="157" customFormat="1" ht="24.95" customHeight="1">
      <c r="A5" s="204">
        <v>2</v>
      </c>
      <c r="B5" s="205" t="s">
        <v>216</v>
      </c>
      <c r="C5" s="205"/>
      <c r="D5" s="206"/>
      <c r="E5" s="207"/>
      <c r="F5" s="208">
        <f>G5+H5+I5</f>
        <v>0</v>
      </c>
      <c r="G5" s="208">
        <f>내역서!L5</f>
        <v>0</v>
      </c>
      <c r="H5" s="208">
        <f>내역서!N5</f>
        <v>0</v>
      </c>
      <c r="I5" s="208">
        <f>내역서!P5</f>
        <v>0</v>
      </c>
      <c r="J5" s="209"/>
    </row>
    <row r="6" spans="1:10" s="157" customFormat="1" ht="24.95" customHeight="1">
      <c r="A6" s="204">
        <v>3</v>
      </c>
      <c r="B6" s="205" t="s">
        <v>29</v>
      </c>
      <c r="C6" s="205"/>
      <c r="D6" s="206"/>
      <c r="E6" s="207"/>
      <c r="F6" s="208">
        <f>G6+H6+I6</f>
        <v>0</v>
      </c>
      <c r="G6" s="208">
        <f>내역서!L13</f>
        <v>0</v>
      </c>
      <c r="H6" s="208">
        <f>내역서!N13</f>
        <v>0</v>
      </c>
      <c r="I6" s="208">
        <f>내역서!P13</f>
        <v>0</v>
      </c>
      <c r="J6" s="209"/>
    </row>
    <row r="7" spans="1:10" s="157" customFormat="1" ht="24.95" customHeight="1">
      <c r="A7" s="204"/>
      <c r="B7" s="205"/>
      <c r="C7" s="205"/>
      <c r="D7" s="206"/>
      <c r="E7" s="207"/>
      <c r="F7" s="208"/>
      <c r="G7" s="208"/>
      <c r="H7" s="208"/>
      <c r="I7" s="208"/>
      <c r="J7" s="209"/>
    </row>
    <row r="8" spans="1:10" s="157" customFormat="1" ht="24.95" customHeight="1">
      <c r="A8" s="210" t="s">
        <v>28</v>
      </c>
      <c r="B8" s="205" t="s">
        <v>30</v>
      </c>
      <c r="C8" s="205" t="s">
        <v>28</v>
      </c>
      <c r="D8" s="211">
        <v>12.7</v>
      </c>
      <c r="E8" s="207" t="s">
        <v>31</v>
      </c>
      <c r="F8" s="208">
        <f>TRUNC((G4*D8/100),0)</f>
        <v>0</v>
      </c>
      <c r="G8" s="212"/>
      <c r="H8" s="212"/>
      <c r="I8" s="212"/>
      <c r="J8" s="209" t="s">
        <v>28</v>
      </c>
    </row>
    <row r="9" spans="1:10" s="157" customFormat="1" ht="24.95" customHeight="1">
      <c r="A9" s="210" t="s">
        <v>28</v>
      </c>
      <c r="B9" s="205" t="s">
        <v>32</v>
      </c>
      <c r="C9" s="205" t="s">
        <v>28</v>
      </c>
      <c r="D9" s="213">
        <v>3.73</v>
      </c>
      <c r="E9" s="207" t="s">
        <v>31</v>
      </c>
      <c r="F9" s="208">
        <f>TRUNC(((G4+F8)*D9/100),0)</f>
        <v>0</v>
      </c>
      <c r="G9" s="212"/>
      <c r="H9" s="212"/>
      <c r="I9" s="212"/>
      <c r="J9" s="209" t="s">
        <v>28</v>
      </c>
    </row>
    <row r="10" spans="1:10" s="157" customFormat="1" ht="24.95" customHeight="1">
      <c r="A10" s="210" t="s">
        <v>28</v>
      </c>
      <c r="B10" s="205" t="s">
        <v>33</v>
      </c>
      <c r="C10" s="205" t="s">
        <v>28</v>
      </c>
      <c r="D10" s="213">
        <v>0.87</v>
      </c>
      <c r="E10" s="207" t="s">
        <v>31</v>
      </c>
      <c r="F10" s="208">
        <f>TRUNC(((G4+F8)*D10/100),0)</f>
        <v>0</v>
      </c>
      <c r="G10" s="212"/>
      <c r="H10" s="212"/>
      <c r="I10" s="212"/>
      <c r="J10" s="209" t="s">
        <v>28</v>
      </c>
    </row>
    <row r="11" spans="1:10" s="157" customFormat="1" ht="24.95" customHeight="1">
      <c r="A11" s="210" t="s">
        <v>28</v>
      </c>
      <c r="B11" s="205" t="s">
        <v>34</v>
      </c>
      <c r="C11" s="205" t="s">
        <v>28</v>
      </c>
      <c r="D11" s="206">
        <v>3.335</v>
      </c>
      <c r="E11" s="207" t="s">
        <v>31</v>
      </c>
      <c r="F11" s="208"/>
      <c r="G11" s="212"/>
      <c r="H11" s="212"/>
      <c r="I11" s="212"/>
      <c r="J11" s="209" t="s">
        <v>28</v>
      </c>
    </row>
    <row r="12" spans="1:10" s="157" customFormat="1" ht="24.95" customHeight="1">
      <c r="A12" s="210" t="s">
        <v>28</v>
      </c>
      <c r="B12" s="205" t="s">
        <v>35</v>
      </c>
      <c r="C12" s="205" t="s">
        <v>28</v>
      </c>
      <c r="D12" s="211">
        <v>4.5</v>
      </c>
      <c r="E12" s="207" t="s">
        <v>31</v>
      </c>
      <c r="F12" s="208"/>
      <c r="G12" s="212"/>
      <c r="H12" s="212"/>
      <c r="I12" s="212"/>
      <c r="J12" s="209" t="s">
        <v>28</v>
      </c>
    </row>
    <row r="13" spans="1:10" s="157" customFormat="1" ht="24.95" customHeight="1">
      <c r="A13" s="210" t="s">
        <v>28</v>
      </c>
      <c r="B13" s="205" t="s">
        <v>36</v>
      </c>
      <c r="C13" s="205" t="s">
        <v>28</v>
      </c>
      <c r="D13" s="213">
        <v>10.25</v>
      </c>
      <c r="E13" s="207" t="s">
        <v>31</v>
      </c>
      <c r="F13" s="208"/>
      <c r="G13" s="212"/>
      <c r="H13" s="212"/>
      <c r="I13" s="212"/>
      <c r="J13" s="209" t="s">
        <v>28</v>
      </c>
    </row>
    <row r="14" spans="1:10" s="157" customFormat="1" ht="24.95" customHeight="1">
      <c r="A14" s="210" t="s">
        <v>28</v>
      </c>
      <c r="B14" s="205" t="s">
        <v>37</v>
      </c>
      <c r="C14" s="205" t="s">
        <v>28</v>
      </c>
      <c r="D14" s="213">
        <v>2.93</v>
      </c>
      <c r="E14" s="207" t="s">
        <v>31</v>
      </c>
      <c r="F14" s="208">
        <f>TRUNC(((H4+G4)*D14/100),0)</f>
        <v>0</v>
      </c>
      <c r="G14" s="212"/>
      <c r="H14" s="212"/>
      <c r="I14" s="212"/>
      <c r="J14" s="209" t="s">
        <v>28</v>
      </c>
    </row>
    <row r="15" spans="1:10" s="157" customFormat="1" ht="24.95" customHeight="1">
      <c r="A15" s="210" t="s">
        <v>28</v>
      </c>
      <c r="B15" s="205" t="s">
        <v>38</v>
      </c>
      <c r="C15" s="205" t="s">
        <v>28</v>
      </c>
      <c r="D15" s="211">
        <v>8.8000000000000007</v>
      </c>
      <c r="E15" s="207" t="s">
        <v>31</v>
      </c>
      <c r="F15" s="208">
        <f>TRUNC(((H4+G4+F8)*D15/100),0)</f>
        <v>0</v>
      </c>
      <c r="G15" s="212"/>
      <c r="H15" s="212"/>
      <c r="I15" s="212"/>
      <c r="J15" s="209" t="s">
        <v>28</v>
      </c>
    </row>
    <row r="16" spans="1:10" s="157" customFormat="1" ht="24.95" customHeight="1">
      <c r="A16" s="210" t="s">
        <v>28</v>
      </c>
      <c r="B16" s="205" t="s">
        <v>39</v>
      </c>
      <c r="C16" s="205" t="s">
        <v>28</v>
      </c>
      <c r="D16" s="206"/>
      <c r="E16" s="207" t="s">
        <v>28</v>
      </c>
      <c r="F16" s="208">
        <f>F4+F8+F9+F10+F11+F12+F13+F14+F15</f>
        <v>0</v>
      </c>
      <c r="G16" s="212"/>
      <c r="H16" s="212"/>
      <c r="I16" s="212"/>
      <c r="J16" s="209" t="s">
        <v>28</v>
      </c>
    </row>
    <row r="17" spans="1:10" s="157" customFormat="1" ht="24.95" customHeight="1">
      <c r="A17" s="210" t="s">
        <v>28</v>
      </c>
      <c r="B17" s="205" t="s">
        <v>40</v>
      </c>
      <c r="C17" s="205" t="s">
        <v>28</v>
      </c>
      <c r="D17" s="214">
        <v>6</v>
      </c>
      <c r="E17" s="207" t="s">
        <v>31</v>
      </c>
      <c r="F17" s="208">
        <f>TRUNC((F16*D17/100),0)</f>
        <v>0</v>
      </c>
      <c r="G17" s="212"/>
      <c r="H17" s="212"/>
      <c r="I17" s="212"/>
      <c r="J17" s="209" t="s">
        <v>28</v>
      </c>
    </row>
    <row r="18" spans="1:10" s="157" customFormat="1" ht="24.95" customHeight="1">
      <c r="A18" s="210" t="s">
        <v>28</v>
      </c>
      <c r="B18" s="205" t="s">
        <v>41</v>
      </c>
      <c r="C18" s="205" t="s">
        <v>28</v>
      </c>
      <c r="D18" s="214">
        <v>15</v>
      </c>
      <c r="E18" s="207" t="s">
        <v>31</v>
      </c>
      <c r="F18" s="208">
        <f>TRUNC(((G4+F8+I4+F15+F9+F10+F11+F12+F13+F14+F17)*D18/100),0)</f>
        <v>0</v>
      </c>
      <c r="G18" s="212"/>
      <c r="H18" s="212"/>
      <c r="I18" s="212"/>
      <c r="J18" s="215"/>
    </row>
    <row r="19" spans="1:10" s="157" customFormat="1" ht="24.95" customHeight="1">
      <c r="A19" s="210" t="s">
        <v>28</v>
      </c>
      <c r="B19" s="205" t="s">
        <v>42</v>
      </c>
      <c r="C19" s="205" t="s">
        <v>28</v>
      </c>
      <c r="D19" s="206"/>
      <c r="E19" s="207" t="s">
        <v>28</v>
      </c>
      <c r="F19" s="208">
        <f>F16+F17+F18</f>
        <v>0</v>
      </c>
      <c r="G19" s="212"/>
      <c r="H19" s="212"/>
      <c r="I19" s="212"/>
      <c r="J19" s="209" t="s">
        <v>28</v>
      </c>
    </row>
    <row r="20" spans="1:10" s="157" customFormat="1" ht="24.95" customHeight="1">
      <c r="A20" s="210" t="s">
        <v>28</v>
      </c>
      <c r="B20" s="205" t="s">
        <v>43</v>
      </c>
      <c r="C20" s="205" t="s">
        <v>28</v>
      </c>
      <c r="D20" s="214">
        <v>10</v>
      </c>
      <c r="E20" s="207" t="s">
        <v>31</v>
      </c>
      <c r="F20" s="208">
        <f>TRUNC((F19*D20/100),0)</f>
        <v>0</v>
      </c>
      <c r="G20" s="212"/>
      <c r="H20" s="212"/>
      <c r="I20" s="212"/>
      <c r="J20" s="209" t="s">
        <v>28</v>
      </c>
    </row>
    <row r="21" spans="1:10" s="157" customFormat="1" ht="24.95" customHeight="1">
      <c r="A21" s="210"/>
      <c r="B21" s="205" t="s">
        <v>181</v>
      </c>
      <c r="C21" s="205"/>
      <c r="D21" s="206"/>
      <c r="E21" s="207"/>
      <c r="F21" s="208"/>
      <c r="G21" s="212"/>
      <c r="H21" s="212"/>
      <c r="I21" s="212"/>
      <c r="J21" s="209"/>
    </row>
    <row r="22" spans="1:10" s="157" customFormat="1" ht="24.95" customHeight="1">
      <c r="A22" s="210" t="s">
        <v>28</v>
      </c>
      <c r="B22" s="205" t="s">
        <v>44</v>
      </c>
      <c r="C22" s="205" t="s">
        <v>28</v>
      </c>
      <c r="D22" s="206"/>
      <c r="E22" s="207" t="s">
        <v>28</v>
      </c>
      <c r="F22" s="208">
        <f>F19+F20+F21</f>
        <v>0</v>
      </c>
      <c r="G22" s="212"/>
      <c r="H22" s="212"/>
      <c r="I22" s="212"/>
      <c r="J22" s="209" t="s">
        <v>28</v>
      </c>
    </row>
    <row r="23" spans="1:10" s="157" customFormat="1" ht="24.95" customHeight="1" thickBot="1">
      <c r="A23" s="216" t="s">
        <v>28</v>
      </c>
      <c r="B23" s="217" t="s">
        <v>45</v>
      </c>
      <c r="C23" s="217" t="s">
        <v>28</v>
      </c>
      <c r="D23" s="218"/>
      <c r="E23" s="219" t="s">
        <v>28</v>
      </c>
      <c r="F23" s="220">
        <f>ROUNDDOWN(TRUNC((F22),0),-3)</f>
        <v>0</v>
      </c>
      <c r="G23" s="221"/>
      <c r="H23" s="221"/>
      <c r="I23" s="221"/>
      <c r="J23" s="222" t="s">
        <v>210</v>
      </c>
    </row>
    <row r="24" spans="1:10" ht="20.100000000000001" customHeight="1"/>
    <row r="27" spans="1:10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163"/>
  <sheetViews>
    <sheetView tabSelected="1" view="pageBreakPreview" zoomScale="130" zoomScaleSheetLayoutView="130" workbookViewId="0">
      <selection activeCell="P14" sqref="P14"/>
    </sheetView>
  </sheetViews>
  <sheetFormatPr defaultRowHeight="12.75"/>
  <sheetData>
    <row r="1" spans="1:17" s="224" customFormat="1" ht="39.950000000000003" customHeight="1">
      <c r="A1" s="223">
        <v>1</v>
      </c>
      <c r="B1" s="262" t="s">
        <v>163</v>
      </c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</row>
    <row r="2" spans="1:17" s="224" customFormat="1" ht="20.100000000000001" customHeight="1">
      <c r="A2" s="223">
        <v>1</v>
      </c>
      <c r="B2" s="261" t="s">
        <v>140</v>
      </c>
      <c r="C2" s="261" t="s">
        <v>89</v>
      </c>
      <c r="D2" s="261"/>
      <c r="E2" s="261"/>
      <c r="F2" s="261"/>
      <c r="G2" s="261" t="s">
        <v>139</v>
      </c>
      <c r="H2" s="261" t="s">
        <v>165</v>
      </c>
      <c r="I2" s="259" t="s">
        <v>21</v>
      </c>
      <c r="J2" s="260"/>
      <c r="K2" s="261" t="s">
        <v>213</v>
      </c>
      <c r="L2" s="261"/>
      <c r="M2" s="261" t="s">
        <v>212</v>
      </c>
      <c r="N2" s="261"/>
      <c r="O2" s="261" t="s">
        <v>164</v>
      </c>
      <c r="P2" s="261"/>
      <c r="Q2" s="261" t="s">
        <v>162</v>
      </c>
    </row>
    <row r="3" spans="1:17" s="224" customFormat="1" ht="20.100000000000001" customHeight="1">
      <c r="A3" s="223">
        <v>1</v>
      </c>
      <c r="B3" s="261"/>
      <c r="C3" s="246" t="s">
        <v>157</v>
      </c>
      <c r="D3" s="246" t="s">
        <v>19</v>
      </c>
      <c r="E3" s="246" t="s">
        <v>2</v>
      </c>
      <c r="F3" s="246" t="s">
        <v>20</v>
      </c>
      <c r="G3" s="261"/>
      <c r="H3" s="261"/>
      <c r="I3" s="246" t="s">
        <v>167</v>
      </c>
      <c r="J3" s="246" t="s">
        <v>146</v>
      </c>
      <c r="K3" s="246" t="s">
        <v>175</v>
      </c>
      <c r="L3" s="246" t="s">
        <v>176</v>
      </c>
      <c r="M3" s="246" t="s">
        <v>175</v>
      </c>
      <c r="N3" s="246" t="s">
        <v>176</v>
      </c>
      <c r="O3" s="246" t="s">
        <v>177</v>
      </c>
      <c r="P3" s="246" t="s">
        <v>176</v>
      </c>
      <c r="Q3" s="261"/>
    </row>
    <row r="4" spans="1:17" s="224" customFormat="1" ht="20.100000000000001" customHeight="1">
      <c r="A4" s="223">
        <v>1</v>
      </c>
      <c r="B4" s="225" t="s">
        <v>214</v>
      </c>
      <c r="C4" s="226" t="s">
        <v>215</v>
      </c>
      <c r="D4" s="227"/>
      <c r="E4" s="227"/>
      <c r="F4" s="227"/>
      <c r="G4" s="227"/>
      <c r="H4" s="227"/>
      <c r="I4" s="227"/>
      <c r="J4" s="228"/>
      <c r="K4" s="227"/>
      <c r="L4" s="228"/>
      <c r="M4" s="227"/>
      <c r="N4" s="228"/>
      <c r="O4" s="227"/>
      <c r="P4" s="228"/>
      <c r="Q4" s="227"/>
    </row>
    <row r="5" spans="1:17" s="224" customFormat="1" ht="20.100000000000001" customHeight="1">
      <c r="A5" s="223">
        <v>1</v>
      </c>
      <c r="B5" s="227">
        <v>1</v>
      </c>
      <c r="C5" s="226" t="s">
        <v>211</v>
      </c>
      <c r="D5" s="227"/>
      <c r="E5" s="227"/>
      <c r="F5" s="227"/>
      <c r="G5" s="227"/>
      <c r="H5" s="227"/>
      <c r="I5" s="227"/>
      <c r="J5" s="228"/>
      <c r="K5" s="227"/>
      <c r="L5" s="228"/>
      <c r="M5" s="227"/>
      <c r="N5" s="228"/>
      <c r="O5" s="227"/>
      <c r="P5" s="228"/>
      <c r="Q5" s="227"/>
    </row>
    <row r="6" spans="1:17" s="224" customFormat="1" ht="20.100000000000001" customHeight="1">
      <c r="A6" s="223">
        <v>1</v>
      </c>
      <c r="B6" s="229"/>
      <c r="C6" s="230" t="s">
        <v>217</v>
      </c>
      <c r="D6" s="231" t="s">
        <v>10</v>
      </c>
      <c r="E6" s="231" t="s">
        <v>5</v>
      </c>
      <c r="F6" s="231" t="s">
        <v>9</v>
      </c>
      <c r="G6" s="237">
        <v>572</v>
      </c>
      <c r="H6" s="246" t="s">
        <v>100</v>
      </c>
      <c r="I6" s="232"/>
      <c r="J6" s="232"/>
      <c r="K6" s="234"/>
      <c r="L6" s="234"/>
      <c r="M6" s="234"/>
      <c r="N6" s="234"/>
      <c r="O6" s="234"/>
      <c r="P6" s="234"/>
      <c r="Q6" s="235" t="s">
        <v>169</v>
      </c>
    </row>
    <row r="7" spans="1:17" s="224" customFormat="1" ht="20.100000000000001" customHeight="1">
      <c r="A7" s="223">
        <v>1</v>
      </c>
      <c r="B7" s="229"/>
      <c r="C7" s="230" t="s">
        <v>218</v>
      </c>
      <c r="D7" s="231" t="s">
        <v>10</v>
      </c>
      <c r="E7" s="231" t="s">
        <v>5</v>
      </c>
      <c r="F7" s="231" t="s">
        <v>9</v>
      </c>
      <c r="G7" s="237">
        <v>3254</v>
      </c>
      <c r="H7" s="246" t="s">
        <v>100</v>
      </c>
      <c r="I7" s="232"/>
      <c r="J7" s="232"/>
      <c r="K7" s="234"/>
      <c r="L7" s="234"/>
      <c r="M7" s="234"/>
      <c r="N7" s="234"/>
      <c r="O7" s="234"/>
      <c r="P7" s="234"/>
      <c r="Q7" s="235" t="s">
        <v>170</v>
      </c>
    </row>
    <row r="8" spans="1:17" s="224" customFormat="1" ht="20.100000000000001" customHeight="1">
      <c r="A8" s="223">
        <v>1</v>
      </c>
      <c r="B8" s="229"/>
      <c r="C8" s="230" t="s">
        <v>219</v>
      </c>
      <c r="D8" s="231" t="s">
        <v>10</v>
      </c>
      <c r="E8" s="231" t="s">
        <v>5</v>
      </c>
      <c r="F8" s="231" t="s">
        <v>9</v>
      </c>
      <c r="G8" s="237">
        <v>11051</v>
      </c>
      <c r="H8" s="246" t="s">
        <v>100</v>
      </c>
      <c r="I8" s="232"/>
      <c r="J8" s="232"/>
      <c r="K8" s="234"/>
      <c r="L8" s="234"/>
      <c r="M8" s="234"/>
      <c r="N8" s="234"/>
      <c r="O8" s="234"/>
      <c r="P8" s="234"/>
      <c r="Q8" s="235" t="s">
        <v>171</v>
      </c>
    </row>
    <row r="9" spans="1:17" s="224" customFormat="1" ht="20.100000000000001" customHeight="1">
      <c r="A9" s="223">
        <v>1</v>
      </c>
      <c r="B9" s="229"/>
      <c r="C9" s="230" t="s">
        <v>220</v>
      </c>
      <c r="D9" s="231" t="s">
        <v>10</v>
      </c>
      <c r="E9" s="231" t="s">
        <v>5</v>
      </c>
      <c r="F9" s="231" t="s">
        <v>9</v>
      </c>
      <c r="G9" s="237">
        <v>1841</v>
      </c>
      <c r="H9" s="246" t="s">
        <v>100</v>
      </c>
      <c r="I9" s="232"/>
      <c r="J9" s="232"/>
      <c r="K9" s="234"/>
      <c r="L9" s="234"/>
      <c r="M9" s="234"/>
      <c r="N9" s="234"/>
      <c r="O9" s="234"/>
      <c r="P9" s="234"/>
      <c r="Q9" s="235" t="s">
        <v>172</v>
      </c>
    </row>
    <row r="10" spans="1:17" s="224" customFormat="1" ht="20.100000000000001" customHeight="1">
      <c r="A10" s="223">
        <v>1</v>
      </c>
      <c r="B10" s="229"/>
      <c r="C10" s="230" t="s">
        <v>217</v>
      </c>
      <c r="D10" s="231" t="s">
        <v>11</v>
      </c>
      <c r="E10" s="231" t="s">
        <v>5</v>
      </c>
      <c r="F10" s="231" t="s">
        <v>8</v>
      </c>
      <c r="G10" s="237">
        <v>2070</v>
      </c>
      <c r="H10" s="246" t="s">
        <v>100</v>
      </c>
      <c r="I10" s="232"/>
      <c r="J10" s="232"/>
      <c r="K10" s="234"/>
      <c r="L10" s="234"/>
      <c r="M10" s="234"/>
      <c r="N10" s="234"/>
      <c r="O10" s="234"/>
      <c r="P10" s="234"/>
      <c r="Q10" s="235" t="s">
        <v>173</v>
      </c>
    </row>
    <row r="11" spans="1:17" s="224" customFormat="1" ht="20.100000000000001" customHeight="1">
      <c r="A11" s="223">
        <v>1</v>
      </c>
      <c r="B11" s="229"/>
      <c r="C11" s="230" t="s">
        <v>218</v>
      </c>
      <c r="D11" s="231" t="s">
        <v>11</v>
      </c>
      <c r="E11" s="231" t="s">
        <v>5</v>
      </c>
      <c r="F11" s="231" t="s">
        <v>8</v>
      </c>
      <c r="G11" s="237">
        <v>923</v>
      </c>
      <c r="H11" s="246" t="s">
        <v>100</v>
      </c>
      <c r="I11" s="232"/>
      <c r="J11" s="232"/>
      <c r="K11" s="234"/>
      <c r="L11" s="234"/>
      <c r="M11" s="234"/>
      <c r="N11" s="234"/>
      <c r="O11" s="234"/>
      <c r="P11" s="234"/>
      <c r="Q11" s="235" t="s">
        <v>174</v>
      </c>
    </row>
    <row r="12" spans="1:17" s="236" customFormat="1" ht="20.100000000000001" customHeight="1">
      <c r="A12" s="223">
        <v>1</v>
      </c>
      <c r="B12" s="229"/>
      <c r="C12" s="230"/>
      <c r="D12" s="231"/>
      <c r="E12" s="231"/>
      <c r="F12" s="231"/>
      <c r="G12" s="232"/>
      <c r="H12" s="246"/>
      <c r="I12" s="232"/>
      <c r="J12" s="233"/>
      <c r="K12" s="234"/>
      <c r="L12" s="234"/>
      <c r="M12" s="234"/>
      <c r="N12" s="234"/>
      <c r="O12" s="234"/>
      <c r="P12" s="234"/>
      <c r="Q12" s="235"/>
    </row>
    <row r="13" spans="1:17" s="224" customFormat="1" ht="20.100000000000001" customHeight="1">
      <c r="A13" s="223">
        <v>1</v>
      </c>
      <c r="B13" s="227">
        <v>2</v>
      </c>
      <c r="C13" s="238" t="s">
        <v>29</v>
      </c>
      <c r="D13" s="227"/>
      <c r="E13" s="227"/>
      <c r="F13" s="227"/>
      <c r="G13" s="239"/>
      <c r="H13" s="227"/>
      <c r="I13" s="239"/>
      <c r="J13" s="239"/>
      <c r="K13" s="239"/>
      <c r="L13" s="239">
        <v>0</v>
      </c>
      <c r="M13" s="239"/>
      <c r="N13" s="239">
        <v>0</v>
      </c>
      <c r="O13" s="239"/>
      <c r="P13" s="239"/>
      <c r="Q13" s="240"/>
    </row>
    <row r="14" spans="1:17" s="224" customFormat="1" ht="20.100000000000001" customHeight="1">
      <c r="A14" s="223">
        <v>1</v>
      </c>
      <c r="B14" s="241"/>
      <c r="C14" s="241" t="s">
        <v>168</v>
      </c>
      <c r="D14" s="241"/>
      <c r="E14" s="241"/>
      <c r="F14" s="241"/>
      <c r="G14" s="234">
        <v>2</v>
      </c>
      <c r="H14" s="246" t="s">
        <v>88</v>
      </c>
      <c r="I14" s="232"/>
      <c r="J14" s="232"/>
      <c r="K14" s="234">
        <v>0</v>
      </c>
      <c r="L14" s="234">
        <v>0</v>
      </c>
      <c r="M14" s="234">
        <v>0</v>
      </c>
      <c r="N14" s="234">
        <v>0</v>
      </c>
      <c r="O14" s="234">
        <v>30000</v>
      </c>
      <c r="P14" s="234"/>
      <c r="Q14" s="235"/>
    </row>
    <row r="15" spans="1:17" s="224" customFormat="1" ht="31.5" customHeight="1">
      <c r="A15" s="223"/>
      <c r="B15" s="223"/>
      <c r="C15" s="242"/>
      <c r="D15" s="242"/>
      <c r="E15" s="242"/>
      <c r="F15" s="242"/>
      <c r="G15" s="242"/>
      <c r="H15" s="223"/>
      <c r="I15" s="223"/>
      <c r="J15" s="223"/>
      <c r="K15" s="223"/>
      <c r="L15" s="223"/>
      <c r="O15" s="243"/>
      <c r="P15" s="243"/>
      <c r="Q15" s="242"/>
    </row>
    <row r="16" spans="1:17" s="224" customFormat="1" ht="24" customHeight="1">
      <c r="A16" s="223"/>
      <c r="B16" s="223"/>
      <c r="C16" s="242"/>
      <c r="D16" s="242"/>
      <c r="E16" s="242"/>
      <c r="F16" s="242"/>
      <c r="G16" s="242"/>
      <c r="H16" s="223"/>
      <c r="I16" s="223"/>
      <c r="J16" s="223"/>
      <c r="K16" s="223"/>
      <c r="L16" s="223"/>
      <c r="O16" s="243"/>
      <c r="P16" s="243"/>
      <c r="Q16" s="242"/>
    </row>
    <row r="17" spans="1:17" s="224" customFormat="1" ht="24" customHeight="1">
      <c r="A17" s="223"/>
      <c r="B17" s="223"/>
      <c r="C17" s="242"/>
      <c r="D17" s="242"/>
      <c r="E17" s="242"/>
      <c r="F17" s="242"/>
      <c r="G17" s="242"/>
      <c r="H17" s="223"/>
      <c r="I17" s="223"/>
      <c r="J17" s="223"/>
      <c r="K17" s="223"/>
      <c r="L17" s="223"/>
      <c r="O17" s="243"/>
      <c r="P17" s="243"/>
      <c r="Q17" s="242"/>
    </row>
    <row r="18" spans="1:17" s="224" customFormat="1" ht="24" customHeight="1">
      <c r="A18" s="223"/>
      <c r="B18" s="223"/>
      <c r="C18" s="242"/>
      <c r="D18" s="242"/>
      <c r="E18" s="242"/>
      <c r="F18" s="242"/>
      <c r="G18" s="242"/>
      <c r="H18" s="223"/>
      <c r="I18" s="223"/>
      <c r="J18" s="223"/>
      <c r="K18" s="223"/>
      <c r="L18" s="223"/>
      <c r="O18" s="243"/>
      <c r="P18" s="243"/>
      <c r="Q18" s="242"/>
    </row>
    <row r="19" spans="1:17" s="224" customFormat="1" ht="24" customHeight="1">
      <c r="A19" s="223"/>
      <c r="B19" s="223"/>
      <c r="C19" s="242"/>
      <c r="D19" s="242"/>
      <c r="E19" s="242"/>
      <c r="F19" s="242"/>
      <c r="G19" s="242"/>
      <c r="H19" s="223"/>
      <c r="I19" s="223"/>
      <c r="J19" s="223"/>
      <c r="K19" s="223"/>
      <c r="L19" s="223"/>
      <c r="O19" s="243"/>
      <c r="P19" s="243"/>
      <c r="Q19" s="242"/>
    </row>
    <row r="20" spans="1:17" s="224" customFormat="1" ht="24" customHeight="1">
      <c r="A20" s="223"/>
      <c r="B20" s="223"/>
      <c r="C20" s="242"/>
      <c r="D20" s="242"/>
      <c r="E20" s="242"/>
      <c r="F20" s="242"/>
      <c r="G20" s="242"/>
      <c r="H20" s="223"/>
      <c r="I20" s="223"/>
      <c r="J20" s="223"/>
      <c r="K20" s="223"/>
      <c r="L20" s="223"/>
      <c r="O20" s="243"/>
      <c r="P20" s="243"/>
      <c r="Q20" s="242"/>
    </row>
    <row r="21" spans="1:17" s="224" customFormat="1" ht="24" customHeight="1">
      <c r="A21" s="223"/>
      <c r="B21" s="223"/>
      <c r="C21" s="242"/>
      <c r="D21" s="242"/>
      <c r="E21" s="242"/>
      <c r="F21" s="242"/>
      <c r="G21" s="242"/>
      <c r="H21" s="223"/>
      <c r="I21" s="223"/>
      <c r="J21" s="223"/>
      <c r="K21" s="223"/>
      <c r="L21" s="223"/>
      <c r="O21" s="243"/>
      <c r="P21" s="243"/>
      <c r="Q21" s="242"/>
    </row>
    <row r="22" spans="1:17" s="224" customFormat="1" ht="24" customHeight="1">
      <c r="A22" s="223"/>
      <c r="B22" s="223"/>
      <c r="C22" s="242"/>
      <c r="D22" s="242"/>
      <c r="E22" s="242"/>
      <c r="F22" s="242"/>
      <c r="G22" s="242"/>
      <c r="H22" s="223"/>
      <c r="I22" s="223"/>
      <c r="J22" s="223"/>
      <c r="K22" s="223"/>
      <c r="L22" s="223"/>
      <c r="O22" s="243"/>
      <c r="P22" s="243"/>
      <c r="Q22" s="242"/>
    </row>
    <row r="23" spans="1:17" s="224" customFormat="1" ht="24" customHeight="1">
      <c r="A23" s="223"/>
      <c r="B23" s="223"/>
      <c r="C23" s="242"/>
      <c r="D23" s="242"/>
      <c r="E23" s="242"/>
      <c r="F23" s="242"/>
      <c r="G23" s="242"/>
      <c r="H23" s="223"/>
      <c r="I23" s="223"/>
      <c r="J23" s="223"/>
      <c r="K23" s="223"/>
      <c r="L23" s="223"/>
      <c r="O23" s="243"/>
      <c r="P23" s="243"/>
      <c r="Q23" s="242"/>
    </row>
    <row r="24" spans="1:17" s="224" customFormat="1" ht="24" customHeight="1">
      <c r="A24" s="223"/>
      <c r="B24" s="223"/>
      <c r="C24" s="242"/>
      <c r="D24" s="242"/>
      <c r="E24" s="242"/>
      <c r="F24" s="242"/>
      <c r="G24" s="242"/>
      <c r="H24" s="223"/>
      <c r="I24" s="223"/>
      <c r="J24" s="223"/>
      <c r="K24" s="223"/>
      <c r="L24" s="223"/>
      <c r="O24" s="243"/>
      <c r="P24" s="243"/>
      <c r="Q24" s="242"/>
    </row>
    <row r="25" spans="1:17" s="224" customFormat="1" ht="24" customHeight="1">
      <c r="A25" s="223"/>
      <c r="B25" s="223"/>
      <c r="C25" s="242"/>
      <c r="D25" s="242"/>
      <c r="E25" s="242"/>
      <c r="F25" s="242"/>
      <c r="G25" s="242"/>
      <c r="H25" s="223"/>
      <c r="I25" s="223"/>
      <c r="J25" s="223"/>
      <c r="K25" s="223"/>
      <c r="L25" s="223"/>
      <c r="O25" s="243"/>
      <c r="P25" s="243"/>
      <c r="Q25" s="242"/>
    </row>
    <row r="26" spans="1:17" s="224" customFormat="1" ht="24" customHeight="1">
      <c r="A26" s="223"/>
      <c r="B26" s="223"/>
      <c r="C26" s="242"/>
      <c r="D26" s="242"/>
      <c r="E26" s="242"/>
      <c r="F26" s="242"/>
      <c r="G26" s="242"/>
      <c r="H26" s="223"/>
      <c r="I26" s="223"/>
      <c r="J26" s="223"/>
      <c r="K26" s="223"/>
      <c r="L26" s="223"/>
      <c r="O26" s="243"/>
      <c r="P26" s="243"/>
      <c r="Q26" s="242"/>
    </row>
    <row r="27" spans="1:17" s="224" customFormat="1" ht="24" customHeight="1">
      <c r="A27" s="223"/>
      <c r="B27" s="223"/>
      <c r="C27" s="242"/>
      <c r="D27" s="242"/>
      <c r="E27" s="242"/>
      <c r="F27" s="242"/>
      <c r="G27" s="242"/>
      <c r="H27" s="223"/>
      <c r="I27" s="223"/>
      <c r="J27" s="223"/>
      <c r="K27" s="223"/>
      <c r="L27" s="223"/>
      <c r="O27" s="243"/>
      <c r="P27" s="243"/>
      <c r="Q27" s="242"/>
    </row>
    <row r="28" spans="1:17" s="224" customFormat="1" ht="24" customHeight="1">
      <c r="A28" s="223"/>
      <c r="B28" s="223"/>
      <c r="C28" s="242"/>
      <c r="D28" s="242"/>
      <c r="E28" s="242"/>
      <c r="F28" s="242"/>
      <c r="G28" s="242"/>
      <c r="H28" s="223"/>
      <c r="I28" s="223"/>
      <c r="J28" s="223"/>
      <c r="K28" s="223"/>
      <c r="L28" s="223"/>
      <c r="O28" s="243"/>
      <c r="P28" s="243"/>
      <c r="Q28" s="242"/>
    </row>
    <row r="29" spans="1:17" s="224" customFormat="1" ht="24" customHeight="1">
      <c r="A29" s="223"/>
      <c r="B29" s="223"/>
      <c r="C29" s="242"/>
      <c r="D29" s="242"/>
      <c r="E29" s="242"/>
      <c r="F29" s="242"/>
      <c r="G29" s="242"/>
      <c r="H29" s="223"/>
      <c r="I29" s="223"/>
      <c r="J29" s="223"/>
      <c r="K29" s="223"/>
      <c r="L29" s="223"/>
      <c r="O29" s="243"/>
      <c r="P29" s="243"/>
      <c r="Q29" s="242"/>
    </row>
    <row r="30" spans="1:17" s="224" customFormat="1" ht="24" customHeight="1">
      <c r="A30" s="223"/>
      <c r="B30" s="223"/>
      <c r="C30" s="242"/>
      <c r="D30" s="242"/>
      <c r="E30" s="242"/>
      <c r="F30" s="242"/>
      <c r="G30" s="242"/>
      <c r="H30" s="223"/>
      <c r="I30" s="223"/>
      <c r="J30" s="223"/>
      <c r="K30" s="223"/>
      <c r="L30" s="223"/>
      <c r="O30" s="243"/>
      <c r="P30" s="243"/>
      <c r="Q30" s="242"/>
    </row>
    <row r="31" spans="1:17" s="224" customFormat="1" ht="24" customHeight="1">
      <c r="A31" s="223"/>
      <c r="B31" s="223"/>
      <c r="C31" s="242"/>
      <c r="D31" s="242"/>
      <c r="E31" s="242"/>
      <c r="F31" s="242"/>
      <c r="G31" s="242"/>
      <c r="H31" s="223"/>
      <c r="I31" s="223"/>
      <c r="J31" s="223"/>
      <c r="K31" s="223"/>
      <c r="L31" s="223"/>
      <c r="O31" s="243"/>
      <c r="P31" s="243"/>
      <c r="Q31" s="242"/>
    </row>
    <row r="32" spans="1:17" s="224" customFormat="1" ht="24" customHeight="1">
      <c r="A32" s="223"/>
      <c r="B32" s="223"/>
      <c r="C32" s="242"/>
      <c r="D32" s="242"/>
      <c r="E32" s="242"/>
      <c r="F32" s="242"/>
      <c r="G32" s="242"/>
      <c r="H32" s="223"/>
      <c r="I32" s="223"/>
      <c r="J32" s="223"/>
      <c r="K32" s="223"/>
      <c r="L32" s="223"/>
      <c r="O32" s="243"/>
      <c r="P32" s="243"/>
      <c r="Q32" s="242"/>
    </row>
    <row r="33" spans="1:17" s="224" customFormat="1" ht="24" customHeight="1">
      <c r="A33" s="223"/>
      <c r="B33" s="223"/>
      <c r="C33" s="242"/>
      <c r="D33" s="242"/>
      <c r="E33" s="242"/>
      <c r="F33" s="242"/>
      <c r="G33" s="242"/>
      <c r="H33" s="223"/>
      <c r="I33" s="223"/>
      <c r="J33" s="223"/>
      <c r="K33" s="223"/>
      <c r="L33" s="223"/>
      <c r="O33" s="243"/>
      <c r="P33" s="243"/>
      <c r="Q33" s="242"/>
    </row>
    <row r="34" spans="1:17" s="224" customFormat="1" ht="24" customHeight="1">
      <c r="A34" s="223"/>
      <c r="B34" s="223"/>
      <c r="C34" s="242"/>
      <c r="D34" s="242"/>
      <c r="E34" s="242"/>
      <c r="F34" s="242"/>
      <c r="G34" s="242"/>
      <c r="H34" s="223"/>
      <c r="I34" s="223"/>
      <c r="J34" s="223"/>
      <c r="K34" s="223"/>
      <c r="L34" s="223"/>
      <c r="O34" s="243"/>
      <c r="P34" s="243"/>
      <c r="Q34" s="242"/>
    </row>
    <row r="35" spans="1:17" s="224" customFormat="1" ht="24" customHeight="1">
      <c r="A35" s="223"/>
      <c r="B35" s="223"/>
      <c r="C35" s="242"/>
      <c r="D35" s="242"/>
      <c r="E35" s="242"/>
      <c r="F35" s="242"/>
      <c r="G35" s="242"/>
      <c r="H35" s="223"/>
      <c r="I35" s="223"/>
      <c r="J35" s="223"/>
      <c r="K35" s="223"/>
      <c r="L35" s="223"/>
      <c r="O35" s="243"/>
      <c r="P35" s="243"/>
      <c r="Q35" s="242"/>
    </row>
    <row r="36" spans="1:17" s="224" customFormat="1" ht="24" customHeight="1">
      <c r="A36" s="223"/>
      <c r="B36" s="223"/>
      <c r="C36" s="242"/>
      <c r="D36" s="242"/>
      <c r="E36" s="242"/>
      <c r="F36" s="242"/>
      <c r="G36" s="242"/>
      <c r="H36" s="223"/>
      <c r="I36" s="223"/>
      <c r="J36" s="223"/>
      <c r="K36" s="223"/>
      <c r="L36" s="223"/>
      <c r="O36" s="243"/>
      <c r="P36" s="243"/>
      <c r="Q36" s="242"/>
    </row>
    <row r="37" spans="1:17" s="224" customFormat="1" ht="24" customHeight="1">
      <c r="A37" s="223"/>
      <c r="B37" s="223"/>
      <c r="C37" s="242"/>
      <c r="D37" s="242"/>
      <c r="E37" s="242"/>
      <c r="F37" s="242"/>
      <c r="G37" s="242"/>
      <c r="H37" s="223"/>
      <c r="I37" s="223"/>
      <c r="J37" s="223"/>
      <c r="K37" s="223"/>
      <c r="L37" s="223"/>
      <c r="O37" s="243"/>
      <c r="P37" s="243"/>
      <c r="Q37" s="242"/>
    </row>
    <row r="38" spans="1:17" s="224" customFormat="1" ht="24" customHeight="1">
      <c r="A38" s="223"/>
      <c r="B38" s="223"/>
      <c r="C38" s="242"/>
      <c r="D38" s="242"/>
      <c r="E38" s="242"/>
      <c r="F38" s="242"/>
      <c r="G38" s="242"/>
      <c r="H38" s="223"/>
      <c r="I38" s="223"/>
      <c r="J38" s="223"/>
      <c r="K38" s="223"/>
      <c r="L38" s="223"/>
      <c r="O38" s="243"/>
      <c r="P38" s="243"/>
      <c r="Q38" s="242"/>
    </row>
    <row r="39" spans="1:17" s="224" customFormat="1" ht="24" customHeight="1">
      <c r="A39" s="223"/>
      <c r="B39" s="223"/>
      <c r="C39" s="242"/>
      <c r="D39" s="242"/>
      <c r="E39" s="242"/>
      <c r="F39" s="242"/>
      <c r="G39" s="242"/>
      <c r="H39" s="223"/>
      <c r="I39" s="223"/>
      <c r="J39" s="223"/>
      <c r="K39" s="223"/>
      <c r="L39" s="223"/>
      <c r="O39" s="243"/>
      <c r="P39" s="243"/>
      <c r="Q39" s="242"/>
    </row>
    <row r="40" spans="1:17" s="224" customFormat="1" ht="24" customHeight="1">
      <c r="A40" s="223"/>
      <c r="B40" s="223"/>
      <c r="C40" s="242"/>
      <c r="D40" s="242"/>
      <c r="E40" s="242"/>
      <c r="F40" s="242"/>
      <c r="G40" s="242"/>
      <c r="H40" s="223"/>
      <c r="I40" s="223"/>
      <c r="J40" s="223"/>
      <c r="K40" s="223"/>
      <c r="L40" s="223"/>
      <c r="O40" s="243"/>
      <c r="P40" s="243"/>
      <c r="Q40" s="242"/>
    </row>
    <row r="41" spans="1:17" s="224" customFormat="1" ht="24" customHeight="1">
      <c r="A41" s="223"/>
      <c r="B41" s="223"/>
      <c r="C41" s="242"/>
      <c r="D41" s="242"/>
      <c r="E41" s="242"/>
      <c r="F41" s="242"/>
      <c r="G41" s="242"/>
      <c r="H41" s="223"/>
      <c r="I41" s="223"/>
      <c r="J41" s="223"/>
      <c r="K41" s="223"/>
      <c r="L41" s="223"/>
      <c r="O41" s="243"/>
      <c r="P41" s="243"/>
      <c r="Q41" s="242"/>
    </row>
    <row r="42" spans="1:17" s="224" customFormat="1" ht="24" customHeight="1">
      <c r="A42" s="223"/>
      <c r="B42" s="223"/>
      <c r="C42" s="242"/>
      <c r="D42" s="242"/>
      <c r="E42" s="242"/>
      <c r="F42" s="242"/>
      <c r="G42" s="242"/>
      <c r="H42" s="223"/>
      <c r="I42" s="223"/>
      <c r="J42" s="223"/>
      <c r="K42" s="223"/>
      <c r="L42" s="223"/>
      <c r="O42" s="243"/>
      <c r="P42" s="243"/>
      <c r="Q42" s="242"/>
    </row>
    <row r="43" spans="1:17" s="224" customFormat="1" ht="24" customHeight="1">
      <c r="A43" s="223"/>
      <c r="B43" s="223"/>
      <c r="C43" s="242"/>
      <c r="D43" s="242"/>
      <c r="E43" s="242"/>
      <c r="F43" s="242"/>
      <c r="G43" s="242"/>
      <c r="H43" s="223"/>
      <c r="I43" s="223"/>
      <c r="J43" s="223"/>
      <c r="K43" s="223"/>
      <c r="L43" s="223"/>
      <c r="O43" s="243"/>
      <c r="P43" s="243"/>
      <c r="Q43" s="242"/>
    </row>
    <row r="44" spans="1:17" s="224" customFormat="1" ht="24" customHeight="1">
      <c r="A44" s="223"/>
      <c r="B44" s="223"/>
      <c r="C44" s="242"/>
      <c r="D44" s="242"/>
      <c r="E44" s="242"/>
      <c r="F44" s="242"/>
      <c r="G44" s="242"/>
      <c r="H44" s="223"/>
      <c r="I44" s="223"/>
      <c r="J44" s="223"/>
      <c r="K44" s="223"/>
      <c r="L44" s="223"/>
      <c r="O44" s="243"/>
      <c r="P44" s="243"/>
      <c r="Q44" s="242"/>
    </row>
    <row r="45" spans="1:17" s="224" customFormat="1" ht="24" customHeight="1">
      <c r="A45" s="223"/>
      <c r="B45" s="223"/>
      <c r="C45" s="242"/>
      <c r="D45" s="242"/>
      <c r="E45" s="242"/>
      <c r="F45" s="242"/>
      <c r="G45" s="242"/>
      <c r="H45" s="223"/>
      <c r="I45" s="223"/>
      <c r="J45" s="223"/>
      <c r="K45" s="223"/>
      <c r="L45" s="223"/>
      <c r="O45" s="243"/>
      <c r="P45" s="243"/>
      <c r="Q45" s="242"/>
    </row>
    <row r="46" spans="1:17" s="224" customFormat="1" ht="24" customHeight="1">
      <c r="A46" s="223"/>
      <c r="B46" s="223"/>
      <c r="C46" s="242"/>
      <c r="D46" s="242"/>
      <c r="E46" s="242"/>
      <c r="F46" s="242"/>
      <c r="G46" s="242"/>
      <c r="H46" s="223"/>
      <c r="I46" s="223"/>
      <c r="J46" s="223"/>
      <c r="K46" s="223"/>
      <c r="L46" s="223"/>
      <c r="O46" s="243"/>
      <c r="P46" s="243"/>
      <c r="Q46" s="242"/>
    </row>
    <row r="47" spans="1:17" s="224" customFormat="1" ht="24" customHeight="1">
      <c r="A47" s="223"/>
      <c r="B47" s="223"/>
      <c r="C47" s="242"/>
      <c r="D47" s="242"/>
      <c r="E47" s="242"/>
      <c r="F47" s="242"/>
      <c r="G47" s="242"/>
      <c r="H47" s="223"/>
      <c r="I47" s="223"/>
      <c r="J47" s="223"/>
      <c r="K47" s="223"/>
      <c r="L47" s="223"/>
      <c r="O47" s="243"/>
      <c r="P47" s="243"/>
      <c r="Q47" s="242"/>
    </row>
    <row r="48" spans="1:17" s="224" customFormat="1" ht="24" customHeight="1">
      <c r="A48" s="223"/>
      <c r="B48" s="223"/>
      <c r="C48" s="242"/>
      <c r="D48" s="242"/>
      <c r="E48" s="242"/>
      <c r="F48" s="242"/>
      <c r="G48" s="242"/>
      <c r="H48" s="223"/>
      <c r="I48" s="223"/>
      <c r="J48" s="223"/>
      <c r="K48" s="223"/>
      <c r="L48" s="223"/>
      <c r="O48" s="243"/>
      <c r="P48" s="243"/>
      <c r="Q48" s="242"/>
    </row>
    <row r="49" spans="1:17" s="224" customFormat="1" ht="24" customHeight="1">
      <c r="A49" s="223"/>
      <c r="B49" s="223"/>
      <c r="C49" s="242"/>
      <c r="D49" s="242"/>
      <c r="E49" s="242"/>
      <c r="F49" s="242"/>
      <c r="G49" s="242"/>
      <c r="H49" s="223"/>
      <c r="I49" s="223"/>
      <c r="J49" s="223"/>
      <c r="K49" s="223"/>
      <c r="L49" s="223"/>
      <c r="O49" s="243"/>
      <c r="P49" s="243"/>
      <c r="Q49" s="242"/>
    </row>
    <row r="50" spans="1:17" s="224" customFormat="1" ht="24" customHeight="1">
      <c r="A50" s="223"/>
      <c r="B50" s="223"/>
      <c r="C50" s="242"/>
      <c r="D50" s="242"/>
      <c r="E50" s="242"/>
      <c r="F50" s="242"/>
      <c r="G50" s="242"/>
      <c r="H50" s="223"/>
      <c r="I50" s="223"/>
      <c r="J50" s="223"/>
      <c r="K50" s="223"/>
      <c r="L50" s="223"/>
      <c r="O50" s="243"/>
      <c r="P50" s="243"/>
      <c r="Q50" s="242"/>
    </row>
    <row r="51" spans="1:17" s="224" customFormat="1" ht="24" customHeight="1">
      <c r="A51" s="223"/>
      <c r="B51" s="223"/>
      <c r="C51" s="242"/>
      <c r="D51" s="242"/>
      <c r="E51" s="242"/>
      <c r="F51" s="242"/>
      <c r="G51" s="242"/>
      <c r="H51" s="223"/>
      <c r="I51" s="223"/>
      <c r="J51" s="223"/>
      <c r="K51" s="223"/>
      <c r="L51" s="223"/>
      <c r="O51" s="243"/>
      <c r="P51" s="243"/>
      <c r="Q51" s="242"/>
    </row>
    <row r="52" spans="1:17" s="236" customFormat="1" ht="24" customHeight="1">
      <c r="A52" s="223"/>
      <c r="B52" s="244"/>
      <c r="C52" s="245"/>
      <c r="D52" s="242"/>
      <c r="E52" s="245"/>
      <c r="F52" s="245"/>
      <c r="G52" s="245"/>
      <c r="H52" s="244"/>
      <c r="I52" s="244"/>
      <c r="J52" s="244"/>
      <c r="K52" s="244"/>
      <c r="L52" s="244"/>
      <c r="O52" s="243"/>
      <c r="P52" s="243"/>
      <c r="Q52" s="242"/>
    </row>
    <row r="53" spans="1:17" s="236" customFormat="1" ht="24" customHeight="1">
      <c r="A53" s="223"/>
      <c r="B53" s="244"/>
      <c r="C53" s="245"/>
      <c r="D53" s="242"/>
      <c r="E53" s="245"/>
      <c r="F53" s="245"/>
      <c r="G53" s="245"/>
      <c r="H53" s="244"/>
      <c r="I53" s="244"/>
      <c r="J53" s="244"/>
      <c r="K53" s="244"/>
      <c r="L53" s="244"/>
      <c r="O53" s="243"/>
      <c r="P53" s="243"/>
      <c r="Q53" s="242"/>
    </row>
    <row r="54" spans="1:17" s="236" customFormat="1" ht="24" customHeight="1">
      <c r="A54" s="223"/>
      <c r="B54" s="244"/>
      <c r="C54" s="245"/>
      <c r="D54" s="242"/>
      <c r="E54" s="245"/>
      <c r="F54" s="245"/>
      <c r="G54" s="245"/>
      <c r="H54" s="244"/>
      <c r="I54" s="244"/>
      <c r="J54" s="244"/>
      <c r="K54" s="244"/>
      <c r="L54" s="244"/>
      <c r="O54" s="243"/>
      <c r="P54" s="243"/>
      <c r="Q54" s="242"/>
    </row>
    <row r="55" spans="1:17" s="236" customFormat="1" ht="24" customHeight="1">
      <c r="A55" s="223"/>
      <c r="B55" s="244"/>
      <c r="C55" s="245"/>
      <c r="D55" s="242"/>
      <c r="E55" s="245"/>
      <c r="F55" s="245"/>
      <c r="G55" s="245"/>
      <c r="H55" s="244"/>
      <c r="I55" s="244"/>
      <c r="J55" s="244"/>
      <c r="K55" s="244"/>
      <c r="L55" s="244"/>
      <c r="O55" s="243"/>
      <c r="P55" s="243"/>
      <c r="Q55" s="242"/>
    </row>
    <row r="56" spans="1:17" s="236" customFormat="1" ht="24" customHeight="1">
      <c r="A56" s="223"/>
      <c r="B56" s="244"/>
      <c r="C56" s="245"/>
      <c r="D56" s="242"/>
      <c r="E56" s="245"/>
      <c r="F56" s="245"/>
      <c r="G56" s="245"/>
      <c r="H56" s="244"/>
      <c r="I56" s="244"/>
      <c r="J56" s="244"/>
      <c r="K56" s="244"/>
      <c r="L56" s="244"/>
      <c r="O56" s="243"/>
      <c r="P56" s="243"/>
      <c r="Q56" s="242"/>
    </row>
    <row r="57" spans="1:17" s="236" customFormat="1" ht="24" customHeight="1">
      <c r="A57" s="223"/>
      <c r="B57" s="244"/>
      <c r="C57" s="245"/>
      <c r="D57" s="242"/>
      <c r="E57" s="245"/>
      <c r="F57" s="245"/>
      <c r="G57" s="245"/>
      <c r="H57" s="244"/>
      <c r="I57" s="244"/>
      <c r="J57" s="244"/>
      <c r="K57" s="244"/>
      <c r="L57" s="244"/>
      <c r="O57" s="243"/>
      <c r="P57" s="243"/>
      <c r="Q57" s="242"/>
    </row>
    <row r="58" spans="1:17" s="236" customFormat="1" ht="24" customHeight="1">
      <c r="A58" s="223"/>
      <c r="B58" s="244"/>
      <c r="C58" s="245"/>
      <c r="D58" s="242"/>
      <c r="E58" s="245"/>
      <c r="F58" s="245"/>
      <c r="G58" s="245"/>
      <c r="H58" s="244"/>
      <c r="I58" s="244"/>
      <c r="J58" s="244"/>
      <c r="K58" s="244"/>
      <c r="L58" s="244"/>
      <c r="O58" s="243"/>
      <c r="P58" s="243"/>
      <c r="Q58" s="242"/>
    </row>
    <row r="59" spans="1:17" s="236" customFormat="1" ht="24" customHeight="1">
      <c r="A59" s="223"/>
      <c r="B59" s="244"/>
      <c r="C59" s="245"/>
      <c r="D59" s="242"/>
      <c r="E59" s="245"/>
      <c r="F59" s="245"/>
      <c r="G59" s="245"/>
      <c r="H59" s="244"/>
      <c r="I59" s="244"/>
      <c r="J59" s="244"/>
      <c r="K59" s="244"/>
      <c r="L59" s="244"/>
      <c r="O59" s="243"/>
      <c r="P59" s="243"/>
      <c r="Q59" s="242"/>
    </row>
    <row r="60" spans="1:17" s="236" customFormat="1" ht="24" customHeight="1">
      <c r="A60" s="223"/>
      <c r="B60" s="244"/>
      <c r="C60" s="245"/>
      <c r="D60" s="242"/>
      <c r="E60" s="245"/>
      <c r="F60" s="245"/>
      <c r="G60" s="245"/>
      <c r="H60" s="244"/>
      <c r="I60" s="244"/>
      <c r="J60" s="244"/>
      <c r="K60" s="244"/>
      <c r="L60" s="244"/>
      <c r="O60" s="243"/>
      <c r="P60" s="243"/>
      <c r="Q60" s="242"/>
    </row>
    <row r="61" spans="1:17" s="236" customFormat="1" ht="24" customHeight="1">
      <c r="A61" s="223"/>
      <c r="B61" s="244"/>
      <c r="C61" s="245"/>
      <c r="D61" s="242"/>
      <c r="E61" s="245"/>
      <c r="F61" s="245"/>
      <c r="G61" s="245"/>
      <c r="H61" s="244"/>
      <c r="I61" s="244"/>
      <c r="J61" s="244"/>
      <c r="K61" s="244"/>
      <c r="L61" s="244"/>
      <c r="O61" s="243"/>
      <c r="P61" s="243"/>
      <c r="Q61" s="242"/>
    </row>
    <row r="62" spans="1:17" s="236" customFormat="1" ht="24" customHeight="1">
      <c r="A62" s="223"/>
      <c r="B62" s="244"/>
      <c r="C62" s="245"/>
      <c r="D62" s="242"/>
      <c r="E62" s="245"/>
      <c r="F62" s="245"/>
      <c r="G62" s="245"/>
      <c r="H62" s="244"/>
      <c r="I62" s="244"/>
      <c r="J62" s="244"/>
      <c r="K62" s="244"/>
      <c r="L62" s="244"/>
      <c r="O62" s="243"/>
      <c r="P62" s="243"/>
      <c r="Q62" s="242"/>
    </row>
    <row r="63" spans="1:17" s="236" customFormat="1" ht="24" customHeight="1">
      <c r="A63" s="223"/>
      <c r="B63" s="244"/>
      <c r="C63" s="245"/>
      <c r="D63" s="242"/>
      <c r="E63" s="245"/>
      <c r="F63" s="245"/>
      <c r="G63" s="245"/>
      <c r="H63" s="244"/>
      <c r="I63" s="244"/>
      <c r="J63" s="244"/>
      <c r="K63" s="244"/>
      <c r="L63" s="244"/>
      <c r="O63" s="243"/>
      <c r="P63" s="243"/>
      <c r="Q63" s="242"/>
    </row>
    <row r="64" spans="1:17" s="236" customFormat="1" ht="24" customHeight="1">
      <c r="A64" s="223"/>
      <c r="B64" s="244"/>
      <c r="C64" s="245"/>
      <c r="D64" s="242"/>
      <c r="E64" s="245"/>
      <c r="F64" s="245"/>
      <c r="G64" s="245"/>
      <c r="H64" s="244"/>
      <c r="I64" s="244"/>
      <c r="J64" s="244"/>
      <c r="K64" s="244"/>
      <c r="L64" s="244"/>
      <c r="O64" s="243"/>
      <c r="P64" s="243"/>
      <c r="Q64" s="242"/>
    </row>
    <row r="65" spans="1:17" s="236" customFormat="1" ht="24" customHeight="1">
      <c r="A65" s="223"/>
      <c r="B65" s="244"/>
      <c r="C65" s="245"/>
      <c r="D65" s="242"/>
      <c r="E65" s="245"/>
      <c r="F65" s="245"/>
      <c r="G65" s="245"/>
      <c r="H65" s="244"/>
      <c r="I65" s="244"/>
      <c r="J65" s="244"/>
      <c r="K65" s="244"/>
      <c r="L65" s="244"/>
      <c r="O65" s="243"/>
      <c r="P65" s="243"/>
      <c r="Q65" s="242"/>
    </row>
    <row r="66" spans="1:17" s="236" customFormat="1" ht="24" customHeight="1">
      <c r="A66" s="223"/>
      <c r="B66" s="244"/>
      <c r="C66" s="245"/>
      <c r="D66" s="242"/>
      <c r="E66" s="245"/>
      <c r="F66" s="245"/>
      <c r="G66" s="245"/>
      <c r="H66" s="244"/>
      <c r="I66" s="244"/>
      <c r="J66" s="244"/>
      <c r="K66" s="244"/>
      <c r="L66" s="244"/>
      <c r="O66" s="243"/>
      <c r="P66" s="243"/>
      <c r="Q66" s="242"/>
    </row>
    <row r="67" spans="1:17" s="236" customFormat="1" ht="24" customHeight="1">
      <c r="A67" s="223"/>
      <c r="B67" s="244"/>
      <c r="C67" s="245"/>
      <c r="D67" s="242"/>
      <c r="E67" s="245"/>
      <c r="F67" s="245"/>
      <c r="G67" s="245"/>
      <c r="H67" s="244"/>
      <c r="I67" s="244"/>
      <c r="J67" s="244"/>
      <c r="K67" s="244"/>
      <c r="L67" s="244"/>
      <c r="O67" s="243"/>
      <c r="P67" s="243"/>
      <c r="Q67" s="242"/>
    </row>
    <row r="68" spans="1:17" s="236" customFormat="1" ht="24" customHeight="1">
      <c r="A68" s="223"/>
      <c r="B68" s="244"/>
      <c r="C68" s="245"/>
      <c r="D68" s="242"/>
      <c r="E68" s="245"/>
      <c r="F68" s="245"/>
      <c r="G68" s="245"/>
      <c r="H68" s="244"/>
      <c r="I68" s="244"/>
      <c r="J68" s="244"/>
      <c r="K68" s="244"/>
      <c r="L68" s="244"/>
      <c r="O68" s="243"/>
      <c r="P68" s="243"/>
      <c r="Q68" s="242"/>
    </row>
    <row r="69" spans="1:17" s="236" customFormat="1" ht="24" customHeight="1">
      <c r="A69" s="223"/>
      <c r="B69" s="244"/>
      <c r="C69" s="245"/>
      <c r="D69" s="242"/>
      <c r="E69" s="245"/>
      <c r="F69" s="245"/>
      <c r="G69" s="245"/>
      <c r="H69" s="244"/>
      <c r="I69" s="244"/>
      <c r="J69" s="244"/>
      <c r="K69" s="244"/>
      <c r="L69" s="244"/>
      <c r="O69" s="243"/>
      <c r="P69" s="243"/>
      <c r="Q69" s="242"/>
    </row>
    <row r="70" spans="1:17" s="236" customFormat="1" ht="24" customHeight="1">
      <c r="A70" s="223"/>
      <c r="B70" s="244"/>
      <c r="C70" s="245"/>
      <c r="D70" s="242"/>
      <c r="E70" s="245"/>
      <c r="F70" s="245"/>
      <c r="G70" s="245"/>
      <c r="H70" s="244"/>
      <c r="I70" s="244"/>
      <c r="J70" s="244"/>
      <c r="K70" s="244"/>
      <c r="L70" s="244"/>
      <c r="O70" s="243"/>
      <c r="P70" s="243"/>
      <c r="Q70" s="242"/>
    </row>
    <row r="71" spans="1:17" s="236" customFormat="1" ht="24" customHeight="1">
      <c r="A71" s="223"/>
      <c r="B71" s="244"/>
      <c r="C71" s="245"/>
      <c r="D71" s="242"/>
      <c r="E71" s="245"/>
      <c r="F71" s="245"/>
      <c r="G71" s="245"/>
      <c r="H71" s="244"/>
      <c r="I71" s="244"/>
      <c r="J71" s="244"/>
      <c r="K71" s="244"/>
      <c r="L71" s="244"/>
      <c r="O71" s="243"/>
      <c r="P71" s="243"/>
      <c r="Q71" s="242"/>
    </row>
    <row r="72" spans="1:17" s="236" customFormat="1" ht="24" customHeight="1">
      <c r="A72" s="223"/>
      <c r="B72" s="244"/>
      <c r="C72" s="245"/>
      <c r="D72" s="242"/>
      <c r="E72" s="245"/>
      <c r="F72" s="245"/>
      <c r="G72" s="245"/>
      <c r="H72" s="244"/>
      <c r="I72" s="244"/>
      <c r="J72" s="244"/>
      <c r="K72" s="244"/>
      <c r="L72" s="244"/>
      <c r="O72" s="243"/>
      <c r="P72" s="243"/>
      <c r="Q72" s="242"/>
    </row>
    <row r="73" spans="1:17" s="236" customFormat="1" ht="24" customHeight="1">
      <c r="A73" s="223"/>
      <c r="B73" s="244"/>
      <c r="C73" s="245"/>
      <c r="D73" s="242"/>
      <c r="E73" s="245"/>
      <c r="F73" s="245"/>
      <c r="G73" s="245"/>
      <c r="H73" s="244"/>
      <c r="I73" s="244"/>
      <c r="J73" s="244"/>
      <c r="K73" s="244"/>
      <c r="L73" s="244"/>
      <c r="O73" s="243"/>
      <c r="P73" s="243"/>
      <c r="Q73" s="242"/>
    </row>
    <row r="74" spans="1:17" s="236" customFormat="1" ht="24" customHeight="1">
      <c r="A74" s="223"/>
      <c r="B74" s="244"/>
      <c r="C74" s="245"/>
      <c r="D74" s="242"/>
      <c r="E74" s="245"/>
      <c r="F74" s="245"/>
      <c r="G74" s="245"/>
      <c r="H74" s="244"/>
      <c r="I74" s="244"/>
      <c r="J74" s="244"/>
      <c r="K74" s="244"/>
      <c r="L74" s="244"/>
      <c r="O74" s="243"/>
      <c r="P74" s="243"/>
      <c r="Q74" s="242"/>
    </row>
    <row r="75" spans="1:17" s="236" customFormat="1" ht="24" customHeight="1">
      <c r="A75" s="223"/>
      <c r="B75" s="244"/>
      <c r="C75" s="245"/>
      <c r="D75" s="242"/>
      <c r="E75" s="245"/>
      <c r="F75" s="245"/>
      <c r="G75" s="245"/>
      <c r="H75" s="244"/>
      <c r="I75" s="244"/>
      <c r="J75" s="244"/>
      <c r="K75" s="244"/>
      <c r="L75" s="244"/>
      <c r="O75" s="243"/>
      <c r="P75" s="243"/>
      <c r="Q75" s="242"/>
    </row>
    <row r="76" spans="1:17" s="236" customFormat="1" ht="24" customHeight="1">
      <c r="A76" s="223"/>
      <c r="B76" s="244"/>
      <c r="C76" s="245"/>
      <c r="D76" s="242"/>
      <c r="E76" s="245"/>
      <c r="F76" s="245"/>
      <c r="G76" s="245"/>
      <c r="H76" s="244"/>
      <c r="I76" s="244"/>
      <c r="J76" s="244"/>
      <c r="K76" s="244"/>
      <c r="L76" s="244"/>
      <c r="O76" s="243"/>
      <c r="P76" s="243"/>
      <c r="Q76" s="242"/>
    </row>
    <row r="77" spans="1:17" s="236" customFormat="1" ht="24" customHeight="1">
      <c r="A77" s="223"/>
      <c r="B77" s="244"/>
      <c r="C77" s="245"/>
      <c r="D77" s="242"/>
      <c r="E77" s="245"/>
      <c r="F77" s="245"/>
      <c r="G77" s="245"/>
      <c r="H77" s="244"/>
      <c r="I77" s="244"/>
      <c r="J77" s="244"/>
      <c r="K77" s="244"/>
      <c r="L77" s="244"/>
      <c r="O77" s="243"/>
      <c r="P77" s="243"/>
      <c r="Q77" s="242"/>
    </row>
    <row r="78" spans="1:17" s="236" customFormat="1" ht="24" customHeight="1">
      <c r="A78" s="223"/>
      <c r="B78" s="244"/>
      <c r="C78" s="245"/>
      <c r="D78" s="242"/>
      <c r="E78" s="245"/>
      <c r="F78" s="245"/>
      <c r="G78" s="245"/>
      <c r="H78" s="244"/>
      <c r="I78" s="244"/>
      <c r="J78" s="244"/>
      <c r="K78" s="244"/>
      <c r="L78" s="244"/>
      <c r="O78" s="243"/>
      <c r="P78" s="243"/>
      <c r="Q78" s="242"/>
    </row>
    <row r="79" spans="1:17" s="236" customFormat="1" ht="24" customHeight="1">
      <c r="A79" s="223"/>
      <c r="B79" s="244"/>
      <c r="C79" s="245"/>
      <c r="D79" s="242"/>
      <c r="E79" s="245"/>
      <c r="F79" s="245"/>
      <c r="G79" s="245"/>
      <c r="H79" s="244"/>
      <c r="I79" s="244"/>
      <c r="J79" s="244"/>
      <c r="K79" s="244"/>
      <c r="L79" s="244"/>
      <c r="O79" s="243"/>
      <c r="P79" s="243"/>
      <c r="Q79" s="242"/>
    </row>
    <row r="80" spans="1:17" s="236" customFormat="1" ht="24" customHeight="1">
      <c r="A80" s="223"/>
      <c r="B80" s="244"/>
      <c r="C80" s="245"/>
      <c r="D80" s="242"/>
      <c r="E80" s="245"/>
      <c r="F80" s="245"/>
      <c r="G80" s="245"/>
      <c r="H80" s="244"/>
      <c r="I80" s="244"/>
      <c r="J80" s="244"/>
      <c r="K80" s="244"/>
      <c r="L80" s="244"/>
      <c r="O80" s="243"/>
      <c r="P80" s="243"/>
      <c r="Q80" s="242"/>
    </row>
    <row r="81" spans="1:17" s="236" customFormat="1" ht="24" customHeight="1">
      <c r="A81" s="223"/>
      <c r="B81" s="244"/>
      <c r="C81" s="245"/>
      <c r="D81" s="242"/>
      <c r="E81" s="245"/>
      <c r="F81" s="245"/>
      <c r="G81" s="245"/>
      <c r="H81" s="244"/>
      <c r="I81" s="244"/>
      <c r="J81" s="244"/>
      <c r="K81" s="244"/>
      <c r="L81" s="244"/>
      <c r="O81" s="243"/>
      <c r="P81" s="243"/>
      <c r="Q81" s="242"/>
    </row>
    <row r="82" spans="1:17" s="236" customFormat="1" ht="24" customHeight="1">
      <c r="A82" s="223"/>
      <c r="B82" s="244"/>
      <c r="C82" s="245"/>
      <c r="D82" s="242"/>
      <c r="E82" s="245"/>
      <c r="F82" s="245"/>
      <c r="G82" s="245"/>
      <c r="H82" s="244"/>
      <c r="I82" s="244"/>
      <c r="J82" s="244"/>
      <c r="K82" s="244"/>
      <c r="L82" s="244"/>
      <c r="O82" s="243"/>
      <c r="P82" s="243"/>
      <c r="Q82" s="242"/>
    </row>
    <row r="83" spans="1:17" s="236" customFormat="1" ht="24" customHeight="1">
      <c r="A83" s="223"/>
      <c r="B83" s="244"/>
      <c r="C83" s="245"/>
      <c r="D83" s="242"/>
      <c r="E83" s="245"/>
      <c r="F83" s="245"/>
      <c r="G83" s="245"/>
      <c r="H83" s="244"/>
      <c r="I83" s="244"/>
      <c r="J83" s="244"/>
      <c r="K83" s="244"/>
      <c r="L83" s="244"/>
      <c r="O83" s="243"/>
      <c r="P83" s="243"/>
      <c r="Q83" s="242"/>
    </row>
    <row r="84" spans="1:17" s="236" customFormat="1" ht="24" customHeight="1">
      <c r="A84" s="223"/>
      <c r="B84" s="244"/>
      <c r="C84" s="245"/>
      <c r="D84" s="242"/>
      <c r="E84" s="245"/>
      <c r="F84" s="245"/>
      <c r="G84" s="245"/>
      <c r="H84" s="244"/>
      <c r="I84" s="244"/>
      <c r="J84" s="244"/>
      <c r="K84" s="244"/>
      <c r="L84" s="244"/>
      <c r="O84" s="243"/>
      <c r="P84" s="243"/>
      <c r="Q84" s="242"/>
    </row>
    <row r="85" spans="1:17" s="236" customFormat="1" ht="24" customHeight="1">
      <c r="A85" s="223"/>
      <c r="B85" s="244"/>
      <c r="C85" s="245"/>
      <c r="D85" s="242"/>
      <c r="E85" s="245"/>
      <c r="F85" s="245"/>
      <c r="G85" s="245"/>
      <c r="H85" s="244"/>
      <c r="I85" s="244"/>
      <c r="J85" s="244"/>
      <c r="K85" s="244"/>
      <c r="L85" s="244"/>
      <c r="O85" s="243"/>
      <c r="P85" s="243"/>
      <c r="Q85" s="242"/>
    </row>
    <row r="86" spans="1:17" s="236" customFormat="1" ht="24" customHeight="1">
      <c r="A86" s="223"/>
      <c r="B86" s="244"/>
      <c r="C86" s="245"/>
      <c r="D86" s="242"/>
      <c r="E86" s="245"/>
      <c r="F86" s="245"/>
      <c r="G86" s="245"/>
      <c r="H86" s="244"/>
      <c r="I86" s="244"/>
      <c r="J86" s="244"/>
      <c r="K86" s="244"/>
      <c r="L86" s="244"/>
      <c r="O86" s="243"/>
      <c r="P86" s="243"/>
      <c r="Q86" s="242"/>
    </row>
    <row r="87" spans="1:17" s="236" customFormat="1" ht="24" customHeight="1">
      <c r="A87" s="223"/>
      <c r="B87" s="244"/>
      <c r="C87" s="245"/>
      <c r="D87" s="242"/>
      <c r="E87" s="245"/>
      <c r="F87" s="245"/>
      <c r="G87" s="245"/>
      <c r="H87" s="244"/>
      <c r="I87" s="244"/>
      <c r="J87" s="244"/>
      <c r="K87" s="244"/>
      <c r="L87" s="244"/>
      <c r="O87" s="243"/>
      <c r="P87" s="243"/>
      <c r="Q87" s="242"/>
    </row>
    <row r="88" spans="1:17" s="236" customFormat="1" ht="24" customHeight="1">
      <c r="A88" s="223"/>
      <c r="B88" s="244"/>
      <c r="C88" s="245"/>
      <c r="D88" s="242"/>
      <c r="E88" s="245"/>
      <c r="F88" s="245"/>
      <c r="G88" s="245"/>
      <c r="H88" s="244"/>
      <c r="I88" s="244"/>
      <c r="J88" s="244"/>
      <c r="K88" s="244"/>
      <c r="L88" s="244"/>
      <c r="O88" s="243"/>
      <c r="P88" s="243"/>
      <c r="Q88" s="242"/>
    </row>
    <row r="89" spans="1:17" s="236" customFormat="1" ht="24" customHeight="1">
      <c r="A89" s="223"/>
      <c r="B89" s="244"/>
      <c r="C89" s="245"/>
      <c r="D89" s="242"/>
      <c r="E89" s="245"/>
      <c r="F89" s="245"/>
      <c r="G89" s="245"/>
      <c r="H89" s="244"/>
      <c r="I89" s="244"/>
      <c r="J89" s="244"/>
      <c r="K89" s="244"/>
      <c r="L89" s="244"/>
      <c r="O89" s="243"/>
      <c r="P89" s="243"/>
      <c r="Q89" s="242"/>
    </row>
    <row r="90" spans="1:17" s="236" customFormat="1" ht="24" customHeight="1">
      <c r="A90" s="223"/>
      <c r="B90" s="244"/>
      <c r="C90" s="245"/>
      <c r="D90" s="242"/>
      <c r="E90" s="245"/>
      <c r="F90" s="245"/>
      <c r="G90" s="245"/>
      <c r="H90" s="244"/>
      <c r="I90" s="244"/>
      <c r="J90" s="244"/>
      <c r="K90" s="244"/>
      <c r="L90" s="244"/>
      <c r="O90" s="243"/>
      <c r="P90" s="243"/>
      <c r="Q90" s="242"/>
    </row>
    <row r="91" spans="1:17" s="236" customFormat="1" ht="24" customHeight="1">
      <c r="A91" s="223"/>
      <c r="B91" s="244"/>
      <c r="C91" s="245"/>
      <c r="D91" s="242"/>
      <c r="E91" s="245"/>
      <c r="F91" s="245"/>
      <c r="G91" s="245"/>
      <c r="H91" s="244"/>
      <c r="I91" s="244"/>
      <c r="J91" s="244"/>
      <c r="K91" s="244"/>
      <c r="L91" s="244"/>
      <c r="O91" s="243"/>
      <c r="P91" s="243"/>
      <c r="Q91" s="242"/>
    </row>
    <row r="92" spans="1:17" s="236" customFormat="1" ht="24" customHeight="1">
      <c r="A92" s="223"/>
      <c r="B92" s="244"/>
      <c r="C92" s="245"/>
      <c r="D92" s="242"/>
      <c r="E92" s="245"/>
      <c r="F92" s="245"/>
      <c r="G92" s="245"/>
      <c r="H92" s="244"/>
      <c r="I92" s="244"/>
      <c r="J92" s="244"/>
      <c r="K92" s="244"/>
      <c r="L92" s="244"/>
      <c r="O92" s="243"/>
      <c r="P92" s="243"/>
      <c r="Q92" s="242"/>
    </row>
    <row r="93" spans="1:17" s="236" customFormat="1" ht="24" customHeight="1">
      <c r="A93" s="223"/>
      <c r="B93" s="244"/>
      <c r="C93" s="245"/>
      <c r="D93" s="242"/>
      <c r="E93" s="245"/>
      <c r="F93" s="245"/>
      <c r="G93" s="245"/>
      <c r="H93" s="244"/>
      <c r="I93" s="244"/>
      <c r="J93" s="244"/>
      <c r="K93" s="244"/>
      <c r="L93" s="244"/>
      <c r="O93" s="243"/>
      <c r="P93" s="243"/>
      <c r="Q93" s="242"/>
    </row>
    <row r="94" spans="1:17" s="236" customFormat="1" ht="24" customHeight="1">
      <c r="A94" s="223"/>
      <c r="B94" s="244"/>
      <c r="C94" s="245"/>
      <c r="D94" s="242"/>
      <c r="E94" s="245"/>
      <c r="F94" s="245"/>
      <c r="G94" s="245"/>
      <c r="H94" s="244"/>
      <c r="I94" s="244"/>
      <c r="J94" s="244"/>
      <c r="K94" s="244"/>
      <c r="L94" s="244"/>
      <c r="O94" s="243"/>
      <c r="P94" s="243"/>
      <c r="Q94" s="242"/>
    </row>
    <row r="95" spans="1:17" s="236" customFormat="1" ht="24" customHeight="1">
      <c r="A95" s="223"/>
      <c r="B95" s="244"/>
      <c r="C95" s="245"/>
      <c r="D95" s="242"/>
      <c r="E95" s="245"/>
      <c r="F95" s="245"/>
      <c r="G95" s="245"/>
      <c r="H95" s="244"/>
      <c r="I95" s="244"/>
      <c r="J95" s="244"/>
      <c r="K95" s="244"/>
      <c r="L95" s="244"/>
      <c r="O95" s="243"/>
      <c r="P95" s="243"/>
      <c r="Q95" s="242"/>
    </row>
    <row r="96" spans="1:17" s="236" customFormat="1" ht="24" customHeight="1">
      <c r="A96" s="223"/>
      <c r="B96" s="244"/>
      <c r="C96" s="245"/>
      <c r="D96" s="242"/>
      <c r="E96" s="245"/>
      <c r="F96" s="245"/>
      <c r="G96" s="245"/>
      <c r="H96" s="244"/>
      <c r="I96" s="244"/>
      <c r="J96" s="244"/>
      <c r="K96" s="244"/>
      <c r="L96" s="244"/>
      <c r="O96" s="243"/>
      <c r="P96" s="243"/>
      <c r="Q96" s="242"/>
    </row>
    <row r="97" spans="1:17" s="236" customFormat="1" ht="24" customHeight="1">
      <c r="A97" s="223"/>
      <c r="B97" s="244"/>
      <c r="C97" s="245"/>
      <c r="D97" s="242"/>
      <c r="E97" s="245"/>
      <c r="F97" s="245"/>
      <c r="G97" s="245"/>
      <c r="H97" s="244"/>
      <c r="I97" s="244"/>
      <c r="J97" s="244"/>
      <c r="K97" s="244"/>
      <c r="L97" s="244"/>
      <c r="O97" s="243"/>
      <c r="P97" s="243"/>
      <c r="Q97" s="242"/>
    </row>
    <row r="98" spans="1:17" s="236" customFormat="1" ht="24" customHeight="1">
      <c r="A98" s="223"/>
      <c r="B98" s="244"/>
      <c r="C98" s="245"/>
      <c r="D98" s="242"/>
      <c r="E98" s="245"/>
      <c r="F98" s="245"/>
      <c r="G98" s="245"/>
      <c r="H98" s="244"/>
      <c r="I98" s="244"/>
      <c r="J98" s="244"/>
      <c r="K98" s="244"/>
      <c r="L98" s="244"/>
      <c r="O98" s="243"/>
      <c r="P98" s="243"/>
      <c r="Q98" s="242"/>
    </row>
    <row r="99" spans="1:17" s="236" customFormat="1" ht="24" customHeight="1">
      <c r="A99" s="223"/>
      <c r="B99" s="244"/>
      <c r="C99" s="245"/>
      <c r="D99" s="242"/>
      <c r="E99" s="245"/>
      <c r="F99" s="245"/>
      <c r="G99" s="245"/>
      <c r="H99" s="244"/>
      <c r="I99" s="244"/>
      <c r="J99" s="244"/>
      <c r="K99" s="244"/>
      <c r="L99" s="244"/>
      <c r="O99" s="243"/>
      <c r="P99" s="243"/>
      <c r="Q99" s="242"/>
    </row>
    <row r="100" spans="1:17" s="236" customFormat="1" ht="24" customHeight="1">
      <c r="A100" s="223"/>
      <c r="B100" s="244"/>
      <c r="C100" s="245"/>
      <c r="D100" s="242"/>
      <c r="E100" s="245"/>
      <c r="F100" s="245"/>
      <c r="G100" s="245"/>
      <c r="H100" s="244"/>
      <c r="I100" s="244"/>
      <c r="J100" s="244"/>
      <c r="K100" s="244"/>
      <c r="L100" s="244"/>
      <c r="O100" s="243"/>
      <c r="P100" s="243"/>
      <c r="Q100" s="242"/>
    </row>
    <row r="101" spans="1:17" s="236" customFormat="1" ht="24" customHeight="1">
      <c r="A101" s="223"/>
      <c r="B101" s="244"/>
      <c r="C101" s="245"/>
      <c r="D101" s="242"/>
      <c r="E101" s="245"/>
      <c r="F101" s="245"/>
      <c r="G101" s="245"/>
      <c r="H101" s="244"/>
      <c r="I101" s="244"/>
      <c r="J101" s="244"/>
      <c r="K101" s="244"/>
      <c r="L101" s="244"/>
      <c r="O101" s="243"/>
      <c r="P101" s="243"/>
      <c r="Q101" s="242"/>
    </row>
    <row r="102" spans="1:17" s="236" customFormat="1" ht="24" customHeight="1">
      <c r="A102" s="223"/>
      <c r="B102" s="244"/>
      <c r="C102" s="245"/>
      <c r="D102" s="242"/>
      <c r="E102" s="245"/>
      <c r="F102" s="245"/>
      <c r="G102" s="245"/>
      <c r="H102" s="244"/>
      <c r="I102" s="244"/>
      <c r="J102" s="244"/>
      <c r="K102" s="244"/>
      <c r="L102" s="244"/>
      <c r="O102" s="243"/>
      <c r="P102" s="243"/>
      <c r="Q102" s="242"/>
    </row>
    <row r="103" spans="1:17" s="236" customFormat="1" ht="24" customHeight="1">
      <c r="A103" s="223"/>
      <c r="B103" s="244"/>
      <c r="C103" s="245"/>
      <c r="D103" s="242"/>
      <c r="E103" s="245"/>
      <c r="F103" s="245"/>
      <c r="G103" s="245"/>
      <c r="H103" s="244"/>
      <c r="I103" s="244"/>
      <c r="J103" s="244"/>
      <c r="K103" s="244"/>
      <c r="L103" s="244"/>
      <c r="O103" s="243"/>
      <c r="P103" s="243"/>
      <c r="Q103" s="242"/>
    </row>
    <row r="104" spans="1:17" s="236" customFormat="1" ht="24" customHeight="1">
      <c r="A104" s="223"/>
      <c r="B104" s="244"/>
      <c r="C104" s="245"/>
      <c r="D104" s="242"/>
      <c r="E104" s="245"/>
      <c r="F104" s="245"/>
      <c r="G104" s="245"/>
      <c r="H104" s="244"/>
      <c r="I104" s="244"/>
      <c r="J104" s="244"/>
      <c r="K104" s="244"/>
      <c r="L104" s="244"/>
      <c r="O104" s="243"/>
      <c r="P104" s="243"/>
      <c r="Q104" s="242"/>
    </row>
    <row r="105" spans="1:17" s="236" customFormat="1" ht="24" customHeight="1">
      <c r="A105" s="223"/>
      <c r="B105" s="244"/>
      <c r="C105" s="245"/>
      <c r="D105" s="242"/>
      <c r="E105" s="245"/>
      <c r="F105" s="245"/>
      <c r="G105" s="245"/>
      <c r="H105" s="244"/>
      <c r="I105" s="244"/>
      <c r="J105" s="244"/>
      <c r="K105" s="244"/>
      <c r="L105" s="244"/>
      <c r="O105" s="243"/>
      <c r="P105" s="243"/>
      <c r="Q105" s="242"/>
    </row>
    <row r="106" spans="1:17" s="236" customFormat="1" ht="24" customHeight="1">
      <c r="A106" s="223"/>
      <c r="B106" s="244"/>
      <c r="C106" s="245"/>
      <c r="D106" s="242"/>
      <c r="E106" s="245"/>
      <c r="F106" s="245"/>
      <c r="G106" s="245"/>
      <c r="H106" s="244"/>
      <c r="I106" s="244"/>
      <c r="J106" s="244"/>
      <c r="K106" s="244"/>
      <c r="L106" s="244"/>
      <c r="O106" s="243"/>
      <c r="P106" s="243"/>
      <c r="Q106" s="242"/>
    </row>
    <row r="107" spans="1:17" s="236" customFormat="1" ht="24" customHeight="1">
      <c r="A107" s="223"/>
      <c r="B107" s="244"/>
      <c r="C107" s="245"/>
      <c r="D107" s="242"/>
      <c r="E107" s="245"/>
      <c r="F107" s="245"/>
      <c r="G107" s="245"/>
      <c r="H107" s="244"/>
      <c r="I107" s="244"/>
      <c r="J107" s="244"/>
      <c r="K107" s="244"/>
      <c r="L107" s="244"/>
      <c r="O107" s="243"/>
      <c r="P107" s="243"/>
      <c r="Q107" s="242"/>
    </row>
    <row r="108" spans="1:17" s="236" customFormat="1" ht="24" customHeight="1">
      <c r="A108" s="223"/>
      <c r="B108" s="244"/>
      <c r="C108" s="245"/>
      <c r="D108" s="242"/>
      <c r="E108" s="245"/>
      <c r="F108" s="245"/>
      <c r="G108" s="245"/>
      <c r="H108" s="244"/>
      <c r="I108" s="244"/>
      <c r="J108" s="244"/>
      <c r="K108" s="244"/>
      <c r="L108" s="244"/>
      <c r="O108" s="243"/>
      <c r="P108" s="243"/>
      <c r="Q108" s="242"/>
    </row>
    <row r="109" spans="1:17" s="236" customFormat="1" ht="24" customHeight="1">
      <c r="A109" s="223"/>
      <c r="B109" s="244"/>
      <c r="C109" s="245"/>
      <c r="D109" s="242"/>
      <c r="E109" s="245"/>
      <c r="F109" s="245"/>
      <c r="G109" s="245"/>
      <c r="H109" s="244"/>
      <c r="I109" s="244"/>
      <c r="J109" s="244"/>
      <c r="K109" s="244"/>
      <c r="L109" s="244"/>
      <c r="O109" s="243"/>
      <c r="P109" s="243"/>
      <c r="Q109" s="242"/>
    </row>
    <row r="110" spans="1:17" s="236" customFormat="1" ht="24" customHeight="1">
      <c r="A110" s="223"/>
      <c r="B110" s="244"/>
      <c r="C110" s="245"/>
      <c r="D110" s="242"/>
      <c r="E110" s="245"/>
      <c r="F110" s="245"/>
      <c r="G110" s="245"/>
      <c r="H110" s="244"/>
      <c r="I110" s="244"/>
      <c r="J110" s="244"/>
      <c r="K110" s="244"/>
      <c r="L110" s="244"/>
      <c r="O110" s="243"/>
      <c r="P110" s="243"/>
      <c r="Q110" s="242"/>
    </row>
    <row r="111" spans="1:17" s="236" customFormat="1" ht="24" customHeight="1">
      <c r="A111" s="223"/>
      <c r="B111" s="244"/>
      <c r="C111" s="245"/>
      <c r="D111" s="242"/>
      <c r="E111" s="245"/>
      <c r="F111" s="245"/>
      <c r="G111" s="245"/>
      <c r="H111" s="244"/>
      <c r="I111" s="244"/>
      <c r="J111" s="244"/>
      <c r="K111" s="244"/>
      <c r="L111" s="244"/>
      <c r="O111" s="243"/>
      <c r="P111" s="243"/>
      <c r="Q111" s="242"/>
    </row>
    <row r="112" spans="1:17" s="236" customFormat="1" ht="24" customHeight="1">
      <c r="A112" s="223"/>
      <c r="B112" s="244"/>
      <c r="C112" s="245"/>
      <c r="D112" s="242"/>
      <c r="E112" s="245"/>
      <c r="F112" s="245"/>
      <c r="G112" s="245"/>
      <c r="H112" s="244"/>
      <c r="I112" s="244"/>
      <c r="J112" s="244"/>
      <c r="K112" s="244"/>
      <c r="L112" s="244"/>
      <c r="O112" s="243"/>
      <c r="P112" s="243"/>
      <c r="Q112" s="242"/>
    </row>
    <row r="113" spans="1:17" s="236" customFormat="1" ht="24" customHeight="1">
      <c r="A113" s="223"/>
      <c r="B113" s="244"/>
      <c r="C113" s="245"/>
      <c r="D113" s="242"/>
      <c r="E113" s="245"/>
      <c r="F113" s="245"/>
      <c r="G113" s="245"/>
      <c r="H113" s="244"/>
      <c r="I113" s="244"/>
      <c r="J113" s="244"/>
      <c r="K113" s="244"/>
      <c r="L113" s="244"/>
      <c r="O113" s="243"/>
      <c r="P113" s="243"/>
      <c r="Q113" s="242"/>
    </row>
    <row r="114" spans="1:17" s="236" customFormat="1" ht="24" customHeight="1">
      <c r="A114" s="223"/>
      <c r="B114" s="244"/>
      <c r="C114" s="245"/>
      <c r="D114" s="242"/>
      <c r="E114" s="245"/>
      <c r="F114" s="245"/>
      <c r="G114" s="245"/>
      <c r="H114" s="244"/>
      <c r="I114" s="244"/>
      <c r="J114" s="244"/>
      <c r="K114" s="244"/>
      <c r="L114" s="244"/>
      <c r="O114" s="243"/>
      <c r="P114" s="243"/>
      <c r="Q114" s="242"/>
    </row>
    <row r="115" spans="1:17" s="236" customFormat="1" ht="24" customHeight="1">
      <c r="A115" s="223"/>
      <c r="B115" s="244"/>
      <c r="C115" s="245"/>
      <c r="D115" s="242"/>
      <c r="E115" s="245"/>
      <c r="F115" s="245"/>
      <c r="G115" s="245"/>
      <c r="H115" s="244"/>
      <c r="I115" s="244"/>
      <c r="J115" s="244"/>
      <c r="K115" s="244"/>
      <c r="L115" s="244"/>
      <c r="O115" s="243"/>
      <c r="P115" s="243"/>
      <c r="Q115" s="242"/>
    </row>
    <row r="116" spans="1:17" s="236" customFormat="1" ht="24" customHeight="1">
      <c r="A116" s="223"/>
      <c r="B116" s="244"/>
      <c r="C116" s="245"/>
      <c r="D116" s="242"/>
      <c r="E116" s="245"/>
      <c r="F116" s="245"/>
      <c r="G116" s="245"/>
      <c r="H116" s="244"/>
      <c r="I116" s="244"/>
      <c r="J116" s="244"/>
      <c r="K116" s="244"/>
      <c r="L116" s="244"/>
      <c r="O116" s="243"/>
      <c r="P116" s="243"/>
      <c r="Q116" s="242"/>
    </row>
    <row r="117" spans="1:17" s="236" customFormat="1" ht="24" customHeight="1">
      <c r="A117" s="223"/>
      <c r="B117" s="244"/>
      <c r="C117" s="245"/>
      <c r="D117" s="242"/>
      <c r="E117" s="245"/>
      <c r="F117" s="245"/>
      <c r="G117" s="245"/>
      <c r="H117" s="244"/>
      <c r="I117" s="244"/>
      <c r="J117" s="244"/>
      <c r="K117" s="244"/>
      <c r="L117" s="244"/>
      <c r="O117" s="243"/>
      <c r="P117" s="243"/>
      <c r="Q117" s="242"/>
    </row>
    <row r="118" spans="1:17" s="236" customFormat="1" ht="24" customHeight="1">
      <c r="A118" s="223"/>
      <c r="B118" s="244"/>
      <c r="C118" s="245"/>
      <c r="D118" s="242"/>
      <c r="E118" s="245"/>
      <c r="F118" s="245"/>
      <c r="G118" s="245"/>
      <c r="H118" s="244"/>
      <c r="I118" s="244"/>
      <c r="J118" s="244"/>
      <c r="K118" s="244"/>
      <c r="L118" s="244"/>
      <c r="O118" s="243"/>
      <c r="P118" s="243"/>
      <c r="Q118" s="242"/>
    </row>
    <row r="119" spans="1:17" s="236" customFormat="1" ht="24" customHeight="1">
      <c r="A119" s="223"/>
      <c r="B119" s="244"/>
      <c r="C119" s="245"/>
      <c r="D119" s="242"/>
      <c r="E119" s="245"/>
      <c r="F119" s="245"/>
      <c r="G119" s="245"/>
      <c r="H119" s="244"/>
      <c r="I119" s="244"/>
      <c r="J119" s="244"/>
      <c r="K119" s="244"/>
      <c r="L119" s="244"/>
      <c r="O119" s="243"/>
      <c r="P119" s="243"/>
      <c r="Q119" s="242"/>
    </row>
    <row r="120" spans="1:17" s="236" customFormat="1" ht="24" customHeight="1">
      <c r="A120" s="223"/>
      <c r="B120" s="244"/>
      <c r="C120" s="245"/>
      <c r="D120" s="242"/>
      <c r="E120" s="245"/>
      <c r="F120" s="245"/>
      <c r="G120" s="245"/>
      <c r="H120" s="244"/>
      <c r="I120" s="244"/>
      <c r="J120" s="244"/>
      <c r="K120" s="244"/>
      <c r="L120" s="244"/>
      <c r="O120" s="243"/>
      <c r="P120" s="243"/>
      <c r="Q120" s="242"/>
    </row>
    <row r="121" spans="1:17" s="236" customFormat="1" ht="24" customHeight="1">
      <c r="A121" s="223"/>
      <c r="B121" s="244"/>
      <c r="C121" s="245"/>
      <c r="D121" s="242"/>
      <c r="E121" s="245"/>
      <c r="F121" s="245"/>
      <c r="G121" s="245"/>
      <c r="H121" s="244"/>
      <c r="I121" s="244"/>
      <c r="J121" s="244"/>
      <c r="K121" s="244"/>
      <c r="L121" s="244"/>
      <c r="O121" s="243"/>
      <c r="P121" s="243"/>
      <c r="Q121" s="242"/>
    </row>
    <row r="122" spans="1:17" s="236" customFormat="1" ht="24" customHeight="1">
      <c r="A122" s="223"/>
      <c r="B122" s="244"/>
      <c r="C122" s="245"/>
      <c r="D122" s="242"/>
      <c r="E122" s="245"/>
      <c r="F122" s="245"/>
      <c r="G122" s="245"/>
      <c r="H122" s="244"/>
      <c r="I122" s="244"/>
      <c r="J122" s="244"/>
      <c r="K122" s="244"/>
      <c r="L122" s="244"/>
      <c r="O122" s="243"/>
      <c r="P122" s="243"/>
      <c r="Q122" s="242"/>
    </row>
    <row r="123" spans="1:17" s="236" customFormat="1" ht="24" customHeight="1">
      <c r="A123" s="223"/>
      <c r="B123" s="244"/>
      <c r="C123" s="245"/>
      <c r="D123" s="242"/>
      <c r="E123" s="245"/>
      <c r="F123" s="245"/>
      <c r="G123" s="245"/>
      <c r="H123" s="244"/>
      <c r="I123" s="244"/>
      <c r="J123" s="244"/>
      <c r="K123" s="244"/>
      <c r="L123" s="244"/>
      <c r="O123" s="243"/>
      <c r="P123" s="243"/>
      <c r="Q123" s="242"/>
    </row>
    <row r="124" spans="1:17" s="236" customFormat="1" ht="24" customHeight="1">
      <c r="A124" s="223"/>
      <c r="B124" s="244"/>
      <c r="C124" s="245"/>
      <c r="D124" s="242"/>
      <c r="E124" s="245"/>
      <c r="F124" s="245"/>
      <c r="G124" s="245"/>
      <c r="H124" s="244"/>
      <c r="I124" s="244"/>
      <c r="J124" s="244"/>
      <c r="K124" s="244"/>
      <c r="L124" s="244"/>
      <c r="O124" s="243"/>
      <c r="P124" s="243"/>
      <c r="Q124" s="242"/>
    </row>
    <row r="125" spans="1:17" s="236" customFormat="1" ht="24" customHeight="1">
      <c r="A125" s="223"/>
      <c r="B125" s="244"/>
      <c r="C125" s="245"/>
      <c r="D125" s="242"/>
      <c r="E125" s="245"/>
      <c r="F125" s="245"/>
      <c r="G125" s="245"/>
      <c r="H125" s="244"/>
      <c r="I125" s="244"/>
      <c r="J125" s="244"/>
      <c r="K125" s="244"/>
      <c r="L125" s="244"/>
      <c r="O125" s="243"/>
      <c r="P125" s="243"/>
      <c r="Q125" s="242"/>
    </row>
    <row r="126" spans="1:17" s="236" customFormat="1" ht="24" customHeight="1">
      <c r="A126" s="223"/>
      <c r="B126" s="244"/>
      <c r="C126" s="245"/>
      <c r="D126" s="242"/>
      <c r="E126" s="245"/>
      <c r="F126" s="245"/>
      <c r="G126" s="245"/>
      <c r="H126" s="244"/>
      <c r="I126" s="244"/>
      <c r="J126" s="244"/>
      <c r="K126" s="244"/>
      <c r="L126" s="244"/>
      <c r="O126" s="243"/>
      <c r="P126" s="243"/>
      <c r="Q126" s="242"/>
    </row>
    <row r="127" spans="1:17" s="236" customFormat="1" ht="24" customHeight="1">
      <c r="A127" s="223"/>
      <c r="B127" s="244"/>
      <c r="C127" s="245"/>
      <c r="D127" s="242"/>
      <c r="E127" s="245"/>
      <c r="F127" s="245"/>
      <c r="G127" s="245"/>
      <c r="H127" s="244"/>
      <c r="I127" s="244"/>
      <c r="J127" s="244"/>
      <c r="K127" s="244"/>
      <c r="L127" s="244"/>
      <c r="O127" s="243"/>
      <c r="P127" s="243"/>
      <c r="Q127" s="242"/>
    </row>
    <row r="128" spans="1:17" s="236" customFormat="1" ht="24" customHeight="1">
      <c r="A128" s="223"/>
      <c r="B128" s="244"/>
      <c r="C128" s="245"/>
      <c r="D128" s="242"/>
      <c r="E128" s="245"/>
      <c r="F128" s="245"/>
      <c r="G128" s="245"/>
      <c r="H128" s="244"/>
      <c r="I128" s="244"/>
      <c r="J128" s="244"/>
      <c r="K128" s="244"/>
      <c r="L128" s="244"/>
      <c r="O128" s="243"/>
      <c r="P128" s="243"/>
      <c r="Q128" s="242"/>
    </row>
    <row r="129" spans="1:17" s="236" customFormat="1" ht="24" customHeight="1">
      <c r="A129" s="223"/>
      <c r="B129" s="244"/>
      <c r="C129" s="245"/>
      <c r="D129" s="242"/>
      <c r="E129" s="245"/>
      <c r="F129" s="245"/>
      <c r="G129" s="245"/>
      <c r="H129" s="244"/>
      <c r="I129" s="244"/>
      <c r="J129" s="244"/>
      <c r="K129" s="244"/>
      <c r="L129" s="244"/>
      <c r="O129" s="243"/>
      <c r="P129" s="243"/>
      <c r="Q129" s="242"/>
    </row>
    <row r="130" spans="1:17" s="236" customFormat="1" ht="24" customHeight="1">
      <c r="A130" s="223"/>
      <c r="B130" s="244"/>
      <c r="C130" s="245"/>
      <c r="D130" s="242"/>
      <c r="E130" s="245"/>
      <c r="F130" s="245"/>
      <c r="G130" s="245"/>
      <c r="H130" s="244"/>
      <c r="I130" s="244"/>
      <c r="J130" s="244"/>
      <c r="K130" s="244"/>
      <c r="L130" s="244"/>
      <c r="O130" s="243"/>
      <c r="P130" s="243"/>
      <c r="Q130" s="242"/>
    </row>
    <row r="131" spans="1:17" s="236" customFormat="1" ht="24" customHeight="1">
      <c r="A131" s="223"/>
      <c r="B131" s="244"/>
      <c r="C131" s="245"/>
      <c r="D131" s="242"/>
      <c r="E131" s="245"/>
      <c r="F131" s="245"/>
      <c r="G131" s="245"/>
      <c r="H131" s="244"/>
      <c r="I131" s="244"/>
      <c r="J131" s="244"/>
      <c r="K131" s="244"/>
      <c r="L131" s="244"/>
      <c r="O131" s="243"/>
      <c r="P131" s="243"/>
      <c r="Q131" s="242"/>
    </row>
    <row r="132" spans="1:17" s="236" customFormat="1" ht="24" customHeight="1">
      <c r="A132" s="223"/>
      <c r="B132" s="244"/>
      <c r="C132" s="245"/>
      <c r="D132" s="242"/>
      <c r="E132" s="245"/>
      <c r="F132" s="245"/>
      <c r="G132" s="245"/>
      <c r="H132" s="244"/>
      <c r="I132" s="244"/>
      <c r="J132" s="244"/>
      <c r="K132" s="244"/>
      <c r="L132" s="244"/>
      <c r="O132" s="243"/>
      <c r="P132" s="243"/>
      <c r="Q132" s="242"/>
    </row>
    <row r="133" spans="1:17" s="236" customFormat="1" ht="24" customHeight="1">
      <c r="A133" s="223"/>
      <c r="B133" s="244"/>
      <c r="C133" s="245"/>
      <c r="D133" s="242"/>
      <c r="E133" s="245"/>
      <c r="F133" s="245"/>
      <c r="G133" s="245"/>
      <c r="H133" s="244"/>
      <c r="I133" s="244"/>
      <c r="J133" s="244"/>
      <c r="K133" s="244"/>
      <c r="L133" s="244"/>
      <c r="O133" s="243"/>
      <c r="P133" s="243"/>
      <c r="Q133" s="242"/>
    </row>
    <row r="134" spans="1:17" s="236" customFormat="1" ht="24" customHeight="1">
      <c r="A134" s="223"/>
      <c r="B134" s="244"/>
      <c r="C134" s="245"/>
      <c r="D134" s="242"/>
      <c r="E134" s="245"/>
      <c r="F134" s="245"/>
      <c r="G134" s="245"/>
      <c r="H134" s="244"/>
      <c r="I134" s="244"/>
      <c r="J134" s="244"/>
      <c r="K134" s="244"/>
      <c r="L134" s="244"/>
      <c r="O134" s="243"/>
      <c r="P134" s="243"/>
      <c r="Q134" s="242"/>
    </row>
    <row r="135" spans="1:17" s="236" customFormat="1" ht="24" customHeight="1">
      <c r="A135" s="223"/>
      <c r="B135" s="244"/>
      <c r="C135" s="245"/>
      <c r="D135" s="242"/>
      <c r="E135" s="245"/>
      <c r="F135" s="245"/>
      <c r="G135" s="245"/>
      <c r="H135" s="244"/>
      <c r="I135" s="244"/>
      <c r="J135" s="244"/>
      <c r="K135" s="244"/>
      <c r="L135" s="244"/>
      <c r="O135" s="243"/>
      <c r="P135" s="243"/>
      <c r="Q135" s="242"/>
    </row>
    <row r="136" spans="1:17" s="236" customFormat="1" ht="24" customHeight="1">
      <c r="A136" s="223"/>
      <c r="B136" s="244"/>
      <c r="C136" s="245"/>
      <c r="D136" s="242"/>
      <c r="E136" s="245"/>
      <c r="F136" s="245"/>
      <c r="G136" s="245"/>
      <c r="H136" s="244"/>
      <c r="I136" s="244"/>
      <c r="J136" s="244"/>
      <c r="K136" s="244"/>
      <c r="L136" s="244"/>
      <c r="O136" s="243"/>
      <c r="P136" s="243"/>
      <c r="Q136" s="242"/>
    </row>
    <row r="137" spans="1:17" s="236" customFormat="1" ht="24" customHeight="1">
      <c r="A137" s="223"/>
      <c r="B137" s="244"/>
      <c r="C137" s="245"/>
      <c r="D137" s="242"/>
      <c r="E137" s="245"/>
      <c r="F137" s="245"/>
      <c r="G137" s="245"/>
      <c r="H137" s="244"/>
      <c r="I137" s="244"/>
      <c r="J137" s="244"/>
      <c r="K137" s="244"/>
      <c r="L137" s="244"/>
      <c r="O137" s="243"/>
      <c r="P137" s="243"/>
      <c r="Q137" s="242"/>
    </row>
    <row r="138" spans="1:17" s="236" customFormat="1" ht="24" customHeight="1">
      <c r="A138" s="223"/>
      <c r="B138" s="244"/>
      <c r="C138" s="245"/>
      <c r="D138" s="242"/>
      <c r="E138" s="245"/>
      <c r="F138" s="245"/>
      <c r="G138" s="245"/>
      <c r="H138" s="244"/>
      <c r="I138" s="244"/>
      <c r="J138" s="244"/>
      <c r="K138" s="244"/>
      <c r="L138" s="244"/>
      <c r="O138" s="243"/>
      <c r="P138" s="243"/>
      <c r="Q138" s="242"/>
    </row>
    <row r="139" spans="1:17" s="236" customFormat="1" ht="24" customHeight="1">
      <c r="A139" s="223"/>
      <c r="B139" s="244"/>
      <c r="C139" s="245"/>
      <c r="D139" s="242"/>
      <c r="E139" s="245"/>
      <c r="F139" s="245"/>
      <c r="G139" s="245"/>
      <c r="H139" s="244"/>
      <c r="I139" s="244"/>
      <c r="J139" s="244"/>
      <c r="K139" s="244"/>
      <c r="L139" s="244"/>
      <c r="O139" s="243"/>
      <c r="P139" s="243"/>
      <c r="Q139" s="242"/>
    </row>
    <row r="140" spans="1:17" s="236" customFormat="1" ht="24" customHeight="1">
      <c r="A140" s="223"/>
      <c r="B140" s="244"/>
      <c r="C140" s="245"/>
      <c r="D140" s="242"/>
      <c r="E140" s="245"/>
      <c r="F140" s="245"/>
      <c r="G140" s="245"/>
      <c r="H140" s="244"/>
      <c r="I140" s="244"/>
      <c r="J140" s="244"/>
      <c r="K140" s="244"/>
      <c r="L140" s="244"/>
      <c r="O140" s="243"/>
      <c r="P140" s="243"/>
      <c r="Q140" s="242"/>
    </row>
    <row r="141" spans="1:17" s="236" customFormat="1" ht="24" customHeight="1">
      <c r="A141" s="223"/>
      <c r="B141" s="244"/>
      <c r="C141" s="245"/>
      <c r="D141" s="242"/>
      <c r="E141" s="245"/>
      <c r="F141" s="245"/>
      <c r="G141" s="245"/>
      <c r="H141" s="244"/>
      <c r="I141" s="244"/>
      <c r="J141" s="244"/>
      <c r="K141" s="244"/>
      <c r="L141" s="244"/>
      <c r="O141" s="243"/>
      <c r="P141" s="243"/>
      <c r="Q141" s="242"/>
    </row>
    <row r="142" spans="1:17" s="236" customFormat="1" ht="24" customHeight="1">
      <c r="A142" s="223"/>
      <c r="B142" s="244"/>
      <c r="C142" s="245"/>
      <c r="D142" s="242"/>
      <c r="E142" s="245"/>
      <c r="F142" s="245"/>
      <c r="G142" s="245"/>
      <c r="H142" s="244"/>
      <c r="I142" s="244"/>
      <c r="J142" s="244"/>
      <c r="K142" s="244"/>
      <c r="L142" s="244"/>
      <c r="O142" s="243"/>
      <c r="P142" s="243"/>
      <c r="Q142" s="242"/>
    </row>
    <row r="143" spans="1:17" s="236" customFormat="1" ht="24" customHeight="1">
      <c r="A143" s="223"/>
      <c r="B143" s="244"/>
      <c r="C143" s="245"/>
      <c r="D143" s="242"/>
      <c r="E143" s="245"/>
      <c r="F143" s="245"/>
      <c r="G143" s="245"/>
      <c r="H143" s="244"/>
      <c r="I143" s="244"/>
      <c r="J143" s="244"/>
      <c r="K143" s="244"/>
      <c r="L143" s="244"/>
      <c r="O143" s="243"/>
      <c r="P143" s="243"/>
      <c r="Q143" s="242"/>
    </row>
    <row r="144" spans="1:17" s="236" customFormat="1" ht="24" customHeight="1">
      <c r="A144" s="223"/>
      <c r="B144" s="244"/>
      <c r="C144" s="245"/>
      <c r="D144" s="242"/>
      <c r="E144" s="245"/>
      <c r="F144" s="245"/>
      <c r="G144" s="245"/>
      <c r="H144" s="244"/>
      <c r="I144" s="244"/>
      <c r="J144" s="244"/>
      <c r="K144" s="244"/>
      <c r="L144" s="244"/>
      <c r="O144" s="243"/>
      <c r="P144" s="243"/>
      <c r="Q144" s="242"/>
    </row>
    <row r="145" spans="1:17" s="236" customFormat="1" ht="24" customHeight="1">
      <c r="A145" s="223"/>
      <c r="B145" s="244"/>
      <c r="C145" s="245"/>
      <c r="D145" s="242"/>
      <c r="E145" s="245"/>
      <c r="F145" s="245"/>
      <c r="G145" s="245"/>
      <c r="H145" s="244"/>
      <c r="I145" s="244"/>
      <c r="J145" s="244"/>
      <c r="K145" s="244"/>
      <c r="L145" s="244"/>
      <c r="O145" s="243"/>
      <c r="P145" s="243"/>
      <c r="Q145" s="242"/>
    </row>
    <row r="146" spans="1:17" s="236" customFormat="1" ht="24" customHeight="1">
      <c r="A146" s="223"/>
      <c r="B146" s="244"/>
      <c r="C146" s="245"/>
      <c r="D146" s="242"/>
      <c r="E146" s="245"/>
      <c r="F146" s="245"/>
      <c r="G146" s="245"/>
      <c r="H146" s="244"/>
      <c r="I146" s="244"/>
      <c r="J146" s="244"/>
      <c r="K146" s="244"/>
      <c r="L146" s="244"/>
      <c r="O146" s="243"/>
      <c r="P146" s="243"/>
      <c r="Q146" s="242"/>
    </row>
    <row r="147" spans="1:17" s="236" customFormat="1" ht="24" customHeight="1">
      <c r="A147" s="223"/>
      <c r="B147" s="244"/>
      <c r="C147" s="245"/>
      <c r="D147" s="242"/>
      <c r="E147" s="245"/>
      <c r="F147" s="245"/>
      <c r="G147" s="245"/>
      <c r="H147" s="244"/>
      <c r="I147" s="244"/>
      <c r="J147" s="244"/>
      <c r="K147" s="244"/>
      <c r="L147" s="244"/>
      <c r="O147" s="243"/>
      <c r="P147" s="243"/>
      <c r="Q147" s="242"/>
    </row>
    <row r="148" spans="1:17" s="236" customFormat="1" ht="24" customHeight="1">
      <c r="A148" s="223"/>
      <c r="B148" s="244"/>
      <c r="C148" s="245"/>
      <c r="D148" s="242"/>
      <c r="E148" s="245"/>
      <c r="F148" s="245"/>
      <c r="G148" s="245"/>
      <c r="H148" s="244"/>
      <c r="I148" s="244"/>
      <c r="J148" s="244"/>
      <c r="K148" s="244"/>
      <c r="L148" s="244"/>
      <c r="O148" s="243"/>
      <c r="P148" s="243"/>
      <c r="Q148" s="242"/>
    </row>
    <row r="149" spans="1:17" s="236" customFormat="1" ht="24" customHeight="1">
      <c r="A149" s="223"/>
      <c r="B149" s="244"/>
      <c r="C149" s="245"/>
      <c r="D149" s="242"/>
      <c r="E149" s="245"/>
      <c r="F149" s="245"/>
      <c r="G149" s="245"/>
      <c r="H149" s="244"/>
      <c r="I149" s="244"/>
      <c r="J149" s="244"/>
      <c r="K149" s="244"/>
      <c r="L149" s="244"/>
      <c r="O149" s="243"/>
      <c r="P149" s="243"/>
      <c r="Q149" s="242"/>
    </row>
    <row r="150" spans="1:17" s="236" customFormat="1" ht="24" customHeight="1">
      <c r="A150" s="223"/>
      <c r="B150" s="244"/>
      <c r="C150" s="245"/>
      <c r="D150" s="242"/>
      <c r="E150" s="245"/>
      <c r="F150" s="245"/>
      <c r="G150" s="245"/>
      <c r="H150" s="244"/>
      <c r="I150" s="244"/>
      <c r="J150" s="244"/>
      <c r="K150" s="244"/>
      <c r="L150" s="244"/>
      <c r="O150" s="243"/>
      <c r="P150" s="243"/>
      <c r="Q150" s="242"/>
    </row>
    <row r="151" spans="1:17" s="236" customFormat="1" ht="24" customHeight="1">
      <c r="A151" s="223"/>
      <c r="B151" s="244"/>
      <c r="C151" s="245"/>
      <c r="D151" s="242"/>
      <c r="E151" s="245"/>
      <c r="F151" s="245"/>
      <c r="G151" s="245"/>
      <c r="H151" s="244"/>
      <c r="I151" s="244"/>
      <c r="J151" s="244"/>
      <c r="K151" s="244"/>
      <c r="L151" s="244"/>
      <c r="O151" s="243"/>
      <c r="P151" s="243"/>
      <c r="Q151" s="242"/>
    </row>
    <row r="152" spans="1:17" s="236" customFormat="1" ht="24" customHeight="1">
      <c r="A152" s="223"/>
      <c r="B152" s="244"/>
      <c r="C152" s="245"/>
      <c r="D152" s="242"/>
      <c r="E152" s="245"/>
      <c r="F152" s="245"/>
      <c r="G152" s="245"/>
      <c r="H152" s="244"/>
      <c r="I152" s="244"/>
      <c r="J152" s="244"/>
      <c r="K152" s="244"/>
      <c r="L152" s="244"/>
      <c r="O152" s="243"/>
      <c r="P152" s="243"/>
      <c r="Q152" s="242"/>
    </row>
    <row r="153" spans="1:17" s="236" customFormat="1" ht="24" customHeight="1">
      <c r="A153" s="223"/>
      <c r="B153" s="244"/>
      <c r="C153" s="245"/>
      <c r="D153" s="242"/>
      <c r="E153" s="245"/>
      <c r="F153" s="245"/>
      <c r="G153" s="245"/>
      <c r="H153" s="244"/>
      <c r="I153" s="244"/>
      <c r="J153" s="244"/>
      <c r="K153" s="244"/>
      <c r="L153" s="244"/>
      <c r="O153" s="243"/>
      <c r="P153" s="243"/>
      <c r="Q153" s="242"/>
    </row>
    <row r="154" spans="1:17" s="236" customFormat="1" ht="24" customHeight="1">
      <c r="A154" s="223"/>
      <c r="B154" s="244"/>
      <c r="C154" s="245"/>
      <c r="D154" s="242"/>
      <c r="E154" s="245"/>
      <c r="F154" s="245"/>
      <c r="G154" s="245"/>
      <c r="H154" s="244"/>
      <c r="I154" s="244"/>
      <c r="J154" s="244"/>
      <c r="K154" s="244"/>
      <c r="L154" s="244"/>
      <c r="O154" s="243"/>
      <c r="P154" s="243"/>
      <c r="Q154" s="242"/>
    </row>
    <row r="155" spans="1:17" s="236" customFormat="1" ht="24" customHeight="1">
      <c r="A155" s="223"/>
      <c r="B155" s="244"/>
      <c r="C155" s="245"/>
      <c r="D155" s="242"/>
      <c r="E155" s="245"/>
      <c r="F155" s="245"/>
      <c r="G155" s="245"/>
      <c r="H155" s="244"/>
      <c r="I155" s="244"/>
      <c r="J155" s="244"/>
      <c r="K155" s="244"/>
      <c r="L155" s="244"/>
      <c r="O155" s="243"/>
      <c r="P155" s="243"/>
      <c r="Q155" s="242"/>
    </row>
    <row r="156" spans="1:17" s="236" customFormat="1" ht="24" customHeight="1">
      <c r="A156" s="223"/>
      <c r="B156" s="244"/>
      <c r="C156" s="245"/>
      <c r="D156" s="242"/>
      <c r="E156" s="245"/>
      <c r="F156" s="245"/>
      <c r="G156" s="245"/>
      <c r="H156" s="244"/>
      <c r="I156" s="244"/>
      <c r="J156" s="244"/>
      <c r="K156" s="244"/>
      <c r="L156" s="244"/>
      <c r="O156" s="243"/>
      <c r="P156" s="243"/>
      <c r="Q156" s="242"/>
    </row>
    <row r="157" spans="1:17" s="236" customFormat="1" ht="24" customHeight="1">
      <c r="A157" s="223"/>
      <c r="B157" s="244"/>
      <c r="C157" s="245"/>
      <c r="D157" s="242"/>
      <c r="E157" s="245"/>
      <c r="F157" s="245"/>
      <c r="G157" s="245"/>
      <c r="H157" s="244"/>
      <c r="I157" s="244"/>
      <c r="J157" s="244"/>
      <c r="K157" s="244"/>
      <c r="L157" s="244"/>
      <c r="O157" s="243"/>
      <c r="P157" s="243"/>
      <c r="Q157" s="242"/>
    </row>
    <row r="158" spans="1:17" s="236" customFormat="1" ht="24" customHeight="1">
      <c r="A158" s="223"/>
      <c r="B158" s="244"/>
      <c r="C158" s="245"/>
      <c r="D158" s="242"/>
      <c r="E158" s="245"/>
      <c r="F158" s="245"/>
      <c r="G158" s="245"/>
      <c r="H158" s="244"/>
      <c r="I158" s="244"/>
      <c r="J158" s="244"/>
      <c r="K158" s="244"/>
      <c r="L158" s="244"/>
      <c r="O158" s="243"/>
      <c r="P158" s="243"/>
      <c r="Q158" s="242"/>
    </row>
    <row r="159" spans="1:17" s="236" customFormat="1" ht="24" customHeight="1">
      <c r="A159" s="223"/>
      <c r="B159" s="244"/>
      <c r="C159" s="245"/>
      <c r="D159" s="242"/>
      <c r="E159" s="245"/>
      <c r="F159" s="245"/>
      <c r="G159" s="245"/>
      <c r="H159" s="244"/>
      <c r="I159" s="244"/>
      <c r="J159" s="244"/>
      <c r="K159" s="244"/>
      <c r="L159" s="244"/>
      <c r="O159" s="243"/>
      <c r="P159" s="243"/>
      <c r="Q159" s="242"/>
    </row>
    <row r="160" spans="1:17" s="236" customFormat="1" ht="24" customHeight="1">
      <c r="A160" s="223"/>
      <c r="B160" s="244"/>
      <c r="C160" s="245"/>
      <c r="D160" s="242"/>
      <c r="E160" s="245"/>
      <c r="F160" s="245"/>
      <c r="G160" s="245"/>
      <c r="H160" s="244"/>
      <c r="I160" s="244"/>
      <c r="J160" s="244"/>
      <c r="K160" s="244"/>
      <c r="L160" s="244"/>
      <c r="O160" s="243"/>
      <c r="P160" s="243"/>
      <c r="Q160" s="242"/>
    </row>
    <row r="161" spans="1:17" s="236" customFormat="1" ht="24" customHeight="1">
      <c r="A161" s="223"/>
      <c r="B161" s="244"/>
      <c r="C161" s="245"/>
      <c r="D161" s="242"/>
      <c r="E161" s="245"/>
      <c r="F161" s="245"/>
      <c r="G161" s="245"/>
      <c r="H161" s="244"/>
      <c r="I161" s="244"/>
      <c r="J161" s="244"/>
      <c r="K161" s="244"/>
      <c r="L161" s="244"/>
      <c r="O161" s="243"/>
      <c r="P161" s="243"/>
      <c r="Q161" s="242"/>
    </row>
    <row r="162" spans="1:17" s="236" customFormat="1" ht="24" customHeight="1">
      <c r="A162" s="223"/>
      <c r="B162" s="244"/>
      <c r="C162" s="245"/>
      <c r="D162" s="242"/>
      <c r="E162" s="245"/>
      <c r="F162" s="245"/>
      <c r="G162" s="245"/>
      <c r="H162" s="244"/>
      <c r="I162" s="244"/>
      <c r="J162" s="244"/>
      <c r="K162" s="244"/>
      <c r="L162" s="244"/>
      <c r="O162" s="243"/>
      <c r="P162" s="243"/>
      <c r="Q162" s="242"/>
    </row>
    <row r="163" spans="1:17" s="236" customFormat="1" ht="24" customHeight="1">
      <c r="A163" s="223"/>
      <c r="B163" s="244"/>
      <c r="C163" s="245"/>
      <c r="D163" s="242"/>
      <c r="E163" s="245"/>
      <c r="F163" s="245"/>
      <c r="G163" s="245"/>
      <c r="H163" s="244"/>
      <c r="I163" s="244"/>
      <c r="J163" s="244"/>
      <c r="K163" s="244"/>
      <c r="L163" s="244"/>
      <c r="O163" s="243"/>
      <c r="P163" s="243"/>
      <c r="Q163" s="242"/>
    </row>
  </sheetData>
  <mergeCells count="10">
    <mergeCell ref="I2:J2"/>
    <mergeCell ref="K2:L2"/>
    <mergeCell ref="B1:Q1"/>
    <mergeCell ref="B2:B3"/>
    <mergeCell ref="C2:F2"/>
    <mergeCell ref="G2:G3"/>
    <mergeCell ref="H2:H3"/>
    <mergeCell ref="M2:N2"/>
    <mergeCell ref="O2:P2"/>
    <mergeCell ref="Q2:Q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0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341" t="s">
        <v>22</v>
      </c>
      <c r="C1" s="343" t="s">
        <v>89</v>
      </c>
      <c r="D1" s="343" t="s">
        <v>90</v>
      </c>
      <c r="E1" s="343" t="s">
        <v>91</v>
      </c>
      <c r="F1" s="345" t="s">
        <v>0</v>
      </c>
      <c r="G1" s="345" t="s">
        <v>1</v>
      </c>
      <c r="H1" s="345" t="s">
        <v>92</v>
      </c>
      <c r="I1" s="345"/>
      <c r="J1" s="345" t="s">
        <v>93</v>
      </c>
      <c r="K1" s="345"/>
      <c r="L1" s="345" t="s">
        <v>94</v>
      </c>
      <c r="M1" s="345"/>
      <c r="N1" s="345" t="s">
        <v>95</v>
      </c>
      <c r="O1" s="345"/>
      <c r="P1" s="347" t="s">
        <v>3</v>
      </c>
    </row>
    <row r="2" spans="1:19" ht="26.1" customHeight="1">
      <c r="A2" s="1">
        <v>1</v>
      </c>
      <c r="B2" s="342"/>
      <c r="C2" s="344"/>
      <c r="D2" s="344"/>
      <c r="E2" s="344"/>
      <c r="F2" s="346"/>
      <c r="G2" s="346"/>
      <c r="H2" s="2" t="s">
        <v>96</v>
      </c>
      <c r="I2" s="2" t="s">
        <v>97</v>
      </c>
      <c r="J2" s="2" t="s">
        <v>96</v>
      </c>
      <c r="K2" s="2" t="s">
        <v>97</v>
      </c>
      <c r="L2" s="2" t="s">
        <v>96</v>
      </c>
      <c r="M2" s="2" t="s">
        <v>97</v>
      </c>
      <c r="N2" s="2" t="s">
        <v>96</v>
      </c>
      <c r="O2" s="2" t="s">
        <v>97</v>
      </c>
      <c r="P2" s="348"/>
    </row>
    <row r="3" spans="1:19" ht="26.1" customHeight="1" thickBot="1">
      <c r="A3" s="1">
        <v>1</v>
      </c>
      <c r="B3" s="337" t="e">
        <f>#REF!</f>
        <v>#REF!</v>
      </c>
      <c r="C3" s="338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40"/>
    </row>
    <row r="4" spans="1:19" ht="26.1" customHeight="1" thickTop="1">
      <c r="A4" s="3">
        <v>1</v>
      </c>
      <c r="B4" s="331" t="s">
        <v>85</v>
      </c>
      <c r="C4" s="332"/>
      <c r="D4" s="332"/>
      <c r="E4" s="333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334" t="s">
        <v>98</v>
      </c>
      <c r="C5" s="325" t="s">
        <v>10</v>
      </c>
      <c r="D5" s="325" t="s">
        <v>7</v>
      </c>
      <c r="E5" s="9" t="s">
        <v>99</v>
      </c>
      <c r="F5" s="10" t="e">
        <f>#REF!</f>
        <v>#REF!</v>
      </c>
      <c r="G5" s="9" t="s">
        <v>100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101</v>
      </c>
      <c r="S5" s="10"/>
    </row>
    <row r="6" spans="1:19" ht="26.1" hidden="1" customHeight="1">
      <c r="A6" s="3">
        <v>2</v>
      </c>
      <c r="B6" s="335"/>
      <c r="C6" s="326"/>
      <c r="D6" s="326"/>
      <c r="E6" s="16" t="s">
        <v>102</v>
      </c>
      <c r="F6" s="17" t="e">
        <f>#REF!</f>
        <v>#REF!</v>
      </c>
      <c r="G6" s="16" t="s">
        <v>100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103</v>
      </c>
      <c r="S6" s="17"/>
    </row>
    <row r="7" spans="1:19" ht="26.1" hidden="1" customHeight="1">
      <c r="A7" s="3">
        <v>2</v>
      </c>
      <c r="B7" s="335"/>
      <c r="C7" s="326"/>
      <c r="D7" s="326"/>
      <c r="E7" s="22" t="s">
        <v>4</v>
      </c>
      <c r="F7" s="17" t="e">
        <f>#REF!</f>
        <v>#REF!</v>
      </c>
      <c r="G7" s="16" t="s">
        <v>100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104</v>
      </c>
      <c r="S7" s="17"/>
    </row>
    <row r="8" spans="1:19" ht="26.1" hidden="1" customHeight="1">
      <c r="A8" s="3">
        <v>2</v>
      </c>
      <c r="B8" s="335"/>
      <c r="C8" s="326"/>
      <c r="D8" s="326"/>
      <c r="E8" s="16" t="s">
        <v>105</v>
      </c>
      <c r="F8" s="17" t="e">
        <f>#REF!</f>
        <v>#REF!</v>
      </c>
      <c r="G8" s="16" t="s">
        <v>100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106</v>
      </c>
      <c r="S8" s="17"/>
    </row>
    <row r="9" spans="1:19" ht="26.1" hidden="1" customHeight="1">
      <c r="A9" s="3">
        <v>2</v>
      </c>
      <c r="B9" s="335"/>
      <c r="C9" s="326" t="s">
        <v>11</v>
      </c>
      <c r="D9" s="326" t="s">
        <v>8</v>
      </c>
      <c r="E9" s="16" t="s">
        <v>99</v>
      </c>
      <c r="F9" s="17" t="e">
        <f>#REF!</f>
        <v>#REF!</v>
      </c>
      <c r="G9" s="16" t="s">
        <v>100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107</v>
      </c>
      <c r="S9" s="17"/>
    </row>
    <row r="10" spans="1:19" ht="26.1" hidden="1" customHeight="1">
      <c r="A10" s="3">
        <v>2</v>
      </c>
      <c r="B10" s="335"/>
      <c r="C10" s="326"/>
      <c r="D10" s="326"/>
      <c r="E10" s="16" t="s">
        <v>102</v>
      </c>
      <c r="F10" s="17" t="e">
        <f>#REF!</f>
        <v>#REF!</v>
      </c>
      <c r="G10" s="16" t="s">
        <v>100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108</v>
      </c>
      <c r="S10" s="17"/>
    </row>
    <row r="11" spans="1:19" ht="26.1" hidden="1" customHeight="1">
      <c r="A11" s="3">
        <v>2</v>
      </c>
      <c r="B11" s="335"/>
      <c r="C11" s="326"/>
      <c r="D11" s="326" t="s">
        <v>6</v>
      </c>
      <c r="E11" s="16" t="s">
        <v>99</v>
      </c>
      <c r="F11" s="17">
        <v>0</v>
      </c>
      <c r="G11" s="16" t="s">
        <v>100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109</v>
      </c>
      <c r="S11" s="17"/>
    </row>
    <row r="12" spans="1:19" ht="26.1" hidden="1" customHeight="1">
      <c r="A12" s="3">
        <v>2</v>
      </c>
      <c r="B12" s="335"/>
      <c r="C12" s="326"/>
      <c r="D12" s="326"/>
      <c r="E12" s="16" t="s">
        <v>102</v>
      </c>
      <c r="F12" s="17">
        <v>0</v>
      </c>
      <c r="G12" s="16" t="s">
        <v>100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110</v>
      </c>
      <c r="S12" s="17"/>
    </row>
    <row r="13" spans="1:19" ht="26.1" hidden="1" customHeight="1">
      <c r="A13" s="3">
        <v>2</v>
      </c>
      <c r="B13" s="335"/>
      <c r="C13" s="326"/>
      <c r="D13" s="326" t="s">
        <v>14</v>
      </c>
      <c r="E13" s="16" t="s">
        <v>99</v>
      </c>
      <c r="F13" s="17"/>
      <c r="G13" s="16" t="s">
        <v>100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336"/>
      <c r="C14" s="327"/>
      <c r="D14" s="327"/>
      <c r="E14" s="23" t="s">
        <v>102</v>
      </c>
      <c r="F14" s="24"/>
      <c r="G14" s="23" t="s">
        <v>100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322" t="s">
        <v>111</v>
      </c>
      <c r="C15" s="325" t="s">
        <v>10</v>
      </c>
      <c r="D15" s="325" t="s">
        <v>7</v>
      </c>
      <c r="E15" s="9" t="s">
        <v>99</v>
      </c>
      <c r="F15" s="10" t="e">
        <f>#REF!</f>
        <v>#REF!</v>
      </c>
      <c r="G15" s="9" t="s">
        <v>100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323"/>
      <c r="C16" s="326"/>
      <c r="D16" s="326"/>
      <c r="E16" s="16" t="s">
        <v>102</v>
      </c>
      <c r="F16" s="17" t="e">
        <f>#REF!</f>
        <v>#REF!</v>
      </c>
      <c r="G16" s="16" t="s">
        <v>100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323"/>
      <c r="C17" s="326"/>
      <c r="D17" s="326"/>
      <c r="E17" s="22" t="s">
        <v>4</v>
      </c>
      <c r="F17" s="17" t="e">
        <f>#REF!</f>
        <v>#REF!</v>
      </c>
      <c r="G17" s="16" t="s">
        <v>100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323"/>
      <c r="C18" s="326"/>
      <c r="D18" s="326"/>
      <c r="E18" s="16" t="s">
        <v>105</v>
      </c>
      <c r="F18" s="17" t="e">
        <f>#REF!</f>
        <v>#REF!</v>
      </c>
      <c r="G18" s="16" t="s">
        <v>100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323"/>
      <c r="C19" s="326" t="s">
        <v>11</v>
      </c>
      <c r="D19" s="326" t="s">
        <v>8</v>
      </c>
      <c r="E19" s="16" t="s">
        <v>99</v>
      </c>
      <c r="F19" s="17" t="e">
        <f>#REF!</f>
        <v>#REF!</v>
      </c>
      <c r="G19" s="16" t="s">
        <v>100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323"/>
      <c r="C20" s="326"/>
      <c r="D20" s="326"/>
      <c r="E20" s="16" t="s">
        <v>102</v>
      </c>
      <c r="F20" s="17" t="e">
        <f>#REF!</f>
        <v>#REF!</v>
      </c>
      <c r="G20" s="16" t="s">
        <v>100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323"/>
      <c r="C21" s="326"/>
      <c r="D21" s="326" t="s">
        <v>6</v>
      </c>
      <c r="E21" s="16" t="s">
        <v>99</v>
      </c>
      <c r="F21" s="17"/>
      <c r="G21" s="16" t="s">
        <v>100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112</v>
      </c>
      <c r="S21" s="17"/>
    </row>
    <row r="22" spans="1:19" ht="26.1" hidden="1" customHeight="1">
      <c r="A22" s="3">
        <v>2</v>
      </c>
      <c r="B22" s="324"/>
      <c r="C22" s="327"/>
      <c r="D22" s="327"/>
      <c r="E22" s="23" t="s">
        <v>102</v>
      </c>
      <c r="F22" s="24"/>
      <c r="G22" s="23" t="s">
        <v>100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113</v>
      </c>
      <c r="S22" s="17"/>
    </row>
    <row r="23" spans="1:19" ht="26.1" hidden="1" customHeight="1">
      <c r="A23" s="3">
        <v>2</v>
      </c>
      <c r="B23" s="322" t="s">
        <v>114</v>
      </c>
      <c r="C23" s="325" t="s">
        <v>12</v>
      </c>
      <c r="D23" s="325" t="s">
        <v>7</v>
      </c>
      <c r="E23" s="9" t="s">
        <v>99</v>
      </c>
      <c r="F23" s="10" t="e">
        <f>#REF!</f>
        <v>#REF!</v>
      </c>
      <c r="G23" s="9" t="s">
        <v>100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323"/>
      <c r="C24" s="326"/>
      <c r="D24" s="326"/>
      <c r="E24" s="16" t="s">
        <v>102</v>
      </c>
      <c r="F24" s="17" t="e">
        <f>#REF!</f>
        <v>#REF!</v>
      </c>
      <c r="G24" s="16" t="s">
        <v>100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323"/>
      <c r="C25" s="326"/>
      <c r="D25" s="326"/>
      <c r="E25" s="22" t="s">
        <v>4</v>
      </c>
      <c r="F25" s="17" t="e">
        <f>#REF!</f>
        <v>#REF!</v>
      </c>
      <c r="G25" s="16" t="s">
        <v>100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323"/>
      <c r="C26" s="326"/>
      <c r="D26" s="326"/>
      <c r="E26" s="16" t="s">
        <v>105</v>
      </c>
      <c r="F26" s="17" t="e">
        <f>#REF!</f>
        <v>#REF!</v>
      </c>
      <c r="G26" s="16" t="s">
        <v>100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323"/>
      <c r="C27" s="326" t="s">
        <v>13</v>
      </c>
      <c r="D27" s="326" t="s">
        <v>8</v>
      </c>
      <c r="E27" s="16" t="s">
        <v>99</v>
      </c>
      <c r="F27" s="17" t="e">
        <f>#REF!</f>
        <v>#REF!</v>
      </c>
      <c r="G27" s="16" t="s">
        <v>100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323"/>
      <c r="C28" s="326"/>
      <c r="D28" s="326"/>
      <c r="E28" s="16" t="s">
        <v>102</v>
      </c>
      <c r="F28" s="17" t="e">
        <f>#REF!</f>
        <v>#REF!</v>
      </c>
      <c r="G28" s="16" t="s">
        <v>100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323"/>
      <c r="C29" s="326"/>
      <c r="D29" s="326" t="s">
        <v>6</v>
      </c>
      <c r="E29" s="16" t="s">
        <v>99</v>
      </c>
      <c r="F29" s="17" t="e">
        <f>#REF!</f>
        <v>#REF!</v>
      </c>
      <c r="G29" s="16" t="s">
        <v>100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324"/>
      <c r="C30" s="327"/>
      <c r="D30" s="327"/>
      <c r="E30" s="23" t="s">
        <v>102</v>
      </c>
      <c r="F30" s="24" t="e">
        <f>#REF!</f>
        <v>#REF!</v>
      </c>
      <c r="G30" s="23" t="s">
        <v>100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322" t="s">
        <v>115</v>
      </c>
      <c r="C31" s="328" t="s">
        <v>12</v>
      </c>
      <c r="D31" s="328" t="s">
        <v>7</v>
      </c>
      <c r="E31" s="9" t="s">
        <v>99</v>
      </c>
      <c r="F31" s="10" t="e">
        <f>#REF!</f>
        <v>#REF!</v>
      </c>
      <c r="G31" s="9" t="s">
        <v>100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323"/>
      <c r="C32" s="329"/>
      <c r="D32" s="329"/>
      <c r="E32" s="16" t="s">
        <v>102</v>
      </c>
      <c r="F32" s="17" t="e">
        <f>#REF!</f>
        <v>#REF!</v>
      </c>
      <c r="G32" s="16" t="s">
        <v>100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323"/>
      <c r="C33" s="329"/>
      <c r="D33" s="329"/>
      <c r="E33" s="22" t="s">
        <v>4</v>
      </c>
      <c r="F33" s="17" t="e">
        <f>#REF!</f>
        <v>#REF!</v>
      </c>
      <c r="G33" s="16" t="s">
        <v>100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323"/>
      <c r="C34" s="330"/>
      <c r="D34" s="330"/>
      <c r="E34" s="16" t="s">
        <v>105</v>
      </c>
      <c r="F34" s="17" t="e">
        <f>#REF!</f>
        <v>#REF!</v>
      </c>
      <c r="G34" s="16" t="s">
        <v>100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323"/>
      <c r="C35" s="326" t="s">
        <v>13</v>
      </c>
      <c r="D35" s="326" t="s">
        <v>8</v>
      </c>
      <c r="E35" s="16" t="s">
        <v>99</v>
      </c>
      <c r="F35" s="17" t="e">
        <f>#REF!</f>
        <v>#REF!</v>
      </c>
      <c r="G35" s="16" t="s">
        <v>100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323"/>
      <c r="C36" s="326"/>
      <c r="D36" s="326"/>
      <c r="E36" s="16" t="s">
        <v>102</v>
      </c>
      <c r="F36" s="17" t="e">
        <f>#REF!</f>
        <v>#REF!</v>
      </c>
      <c r="G36" s="16" t="s">
        <v>100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323"/>
      <c r="C37" s="326"/>
      <c r="D37" s="326" t="s">
        <v>6</v>
      </c>
      <c r="E37" s="16" t="s">
        <v>99</v>
      </c>
      <c r="F37" s="17" t="e">
        <f>#REF!</f>
        <v>#REF!</v>
      </c>
      <c r="G37" s="16" t="s">
        <v>100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324"/>
      <c r="C38" s="327"/>
      <c r="D38" s="327"/>
      <c r="E38" s="23" t="s">
        <v>102</v>
      </c>
      <c r="F38" s="17" t="e">
        <f>#REF!</f>
        <v>#REF!</v>
      </c>
      <c r="G38" s="23" t="s">
        <v>100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322" t="s">
        <v>116</v>
      </c>
      <c r="C39" s="325" t="s">
        <v>117</v>
      </c>
      <c r="D39" s="325" t="s">
        <v>7</v>
      </c>
      <c r="E39" s="9" t="s">
        <v>99</v>
      </c>
      <c r="F39" s="10" t="e">
        <f>#REF!</f>
        <v>#REF!</v>
      </c>
      <c r="G39" s="9" t="s">
        <v>100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323"/>
      <c r="C40" s="326"/>
      <c r="D40" s="326"/>
      <c r="E40" s="16" t="s">
        <v>102</v>
      </c>
      <c r="F40" s="17" t="e">
        <f>#REF!</f>
        <v>#REF!</v>
      </c>
      <c r="G40" s="16" t="s">
        <v>100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323"/>
      <c r="C41" s="326"/>
      <c r="D41" s="326"/>
      <c r="E41" s="22" t="s">
        <v>4</v>
      </c>
      <c r="F41" s="17" t="e">
        <f>#REF!</f>
        <v>#REF!</v>
      </c>
      <c r="G41" s="16" t="s">
        <v>100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323"/>
      <c r="C42" s="326"/>
      <c r="D42" s="326"/>
      <c r="E42" s="16" t="s">
        <v>105</v>
      </c>
      <c r="F42" s="17" t="e">
        <f>#REF!</f>
        <v>#REF!</v>
      </c>
      <c r="G42" s="16" t="s">
        <v>100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323"/>
      <c r="C43" s="326" t="s">
        <v>118</v>
      </c>
      <c r="D43" s="326" t="s">
        <v>8</v>
      </c>
      <c r="E43" s="16" t="s">
        <v>99</v>
      </c>
      <c r="F43" s="17" t="e">
        <f>#REF!</f>
        <v>#REF!</v>
      </c>
      <c r="G43" s="16" t="s">
        <v>100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323"/>
      <c r="C44" s="326"/>
      <c r="D44" s="326"/>
      <c r="E44" s="16" t="s">
        <v>102</v>
      </c>
      <c r="F44" s="17" t="e">
        <f>#REF!</f>
        <v>#REF!</v>
      </c>
      <c r="G44" s="16" t="s">
        <v>100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323"/>
      <c r="C45" s="326"/>
      <c r="D45" s="326" t="s">
        <v>6</v>
      </c>
      <c r="E45" s="16" t="s">
        <v>99</v>
      </c>
      <c r="F45" s="17" t="e">
        <f>#REF!</f>
        <v>#REF!</v>
      </c>
      <c r="G45" s="16" t="s">
        <v>100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324"/>
      <c r="C46" s="327"/>
      <c r="D46" s="327"/>
      <c r="E46" s="23" t="s">
        <v>102</v>
      </c>
      <c r="F46" s="17" t="e">
        <f>#REF!</f>
        <v>#REF!</v>
      </c>
      <c r="G46" s="23" t="s">
        <v>100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303" t="s">
        <v>119</v>
      </c>
      <c r="C47" s="304"/>
      <c r="D47" s="304"/>
      <c r="E47" s="305"/>
      <c r="F47" s="39" t="e">
        <f>#REF!</f>
        <v>#REF!</v>
      </c>
      <c r="G47" s="40" t="s">
        <v>100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318" t="s">
        <v>120</v>
      </c>
      <c r="C48" s="319"/>
      <c r="D48" s="319"/>
      <c r="E48" s="319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320" t="s">
        <v>86</v>
      </c>
      <c r="C49" s="321"/>
      <c r="D49" s="321"/>
      <c r="E49" s="296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303" t="s">
        <v>87</v>
      </c>
      <c r="C50" s="304"/>
      <c r="D50" s="304"/>
      <c r="E50" s="305"/>
      <c r="F50" s="10">
        <v>2</v>
      </c>
      <c r="G50" s="9" t="s">
        <v>121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306" t="s">
        <v>120</v>
      </c>
      <c r="C51" s="307"/>
      <c r="D51" s="307"/>
      <c r="E51" s="308"/>
      <c r="F51" s="47"/>
      <c r="G51" s="48"/>
      <c r="H51" s="49"/>
      <c r="I51" s="50">
        <f t="shared" ref="I51:I52" si="10"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309" t="s">
        <v>23</v>
      </c>
      <c r="C52" s="310"/>
      <c r="D52" s="310"/>
      <c r="E52" s="311"/>
      <c r="F52" s="39"/>
      <c r="G52" s="40"/>
      <c r="H52" s="41"/>
      <c r="I52" s="65" t="e">
        <f t="shared" si="10"/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312" t="s">
        <v>122</v>
      </c>
      <c r="C53" s="313"/>
      <c r="D53" s="313"/>
      <c r="E53" s="314"/>
      <c r="F53" s="301">
        <v>1</v>
      </c>
      <c r="G53" s="281" t="s">
        <v>15</v>
      </c>
      <c r="H53" s="293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315"/>
      <c r="C54" s="316"/>
      <c r="D54" s="316"/>
      <c r="E54" s="317"/>
      <c r="F54" s="302"/>
      <c r="G54" s="283"/>
      <c r="H54" s="294"/>
      <c r="I54" s="77" t="e">
        <f>O54</f>
        <v>#REF!</v>
      </c>
      <c r="J54" s="78"/>
      <c r="K54" s="79" t="e">
        <f>K52</f>
        <v>#REF!</v>
      </c>
      <c r="L54" s="80" t="s">
        <v>123</v>
      </c>
      <c r="M54" s="81">
        <v>0.127</v>
      </c>
      <c r="N54" s="82" t="s">
        <v>124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295" t="s">
        <v>125</v>
      </c>
      <c r="C55" s="296"/>
      <c r="D55" s="297"/>
      <c r="E55" s="297"/>
      <c r="F55" s="85">
        <v>1</v>
      </c>
      <c r="G55" s="86" t="s">
        <v>15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298" t="s">
        <v>16</v>
      </c>
      <c r="C56" s="299"/>
      <c r="D56" s="299"/>
      <c r="E56" s="300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287"/>
      <c r="C57" s="288"/>
      <c r="D57" s="288"/>
      <c r="E57" s="289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123</v>
      </c>
      <c r="M57" s="106">
        <v>3.73E-2</v>
      </c>
      <c r="N57" s="107" t="s">
        <v>124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284" t="s">
        <v>126</v>
      </c>
      <c r="C58" s="285"/>
      <c r="D58" s="285"/>
      <c r="E58" s="286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287"/>
      <c r="C59" s="288"/>
      <c r="D59" s="288"/>
      <c r="E59" s="289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123</v>
      </c>
      <c r="M59" s="106">
        <v>8.6999999999999994E-3</v>
      </c>
      <c r="N59" s="107" t="s">
        <v>124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284" t="s">
        <v>127</v>
      </c>
      <c r="C60" s="285"/>
      <c r="D60" s="285"/>
      <c r="E60" s="286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287"/>
      <c r="C61" s="288"/>
      <c r="D61" s="288"/>
      <c r="E61" s="289"/>
      <c r="F61" s="100"/>
      <c r="G61" s="101"/>
      <c r="H61" s="100"/>
      <c r="I61" s="102"/>
      <c r="J61" s="103"/>
      <c r="K61" s="104" t="e">
        <f>K52</f>
        <v>#REF!</v>
      </c>
      <c r="L61" s="105" t="s">
        <v>123</v>
      </c>
      <c r="M61" s="155">
        <v>3.3349999999999998E-2</v>
      </c>
      <c r="N61" s="107" t="s">
        <v>124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284" t="s">
        <v>35</v>
      </c>
      <c r="C62" s="285"/>
      <c r="D62" s="285"/>
      <c r="E62" s="286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287"/>
      <c r="C63" s="288"/>
      <c r="D63" s="288"/>
      <c r="E63" s="289"/>
      <c r="F63" s="100"/>
      <c r="G63" s="101"/>
      <c r="H63" s="100"/>
      <c r="I63" s="102"/>
      <c r="J63" s="103"/>
      <c r="K63" s="104" t="e">
        <f>K52</f>
        <v>#REF!</v>
      </c>
      <c r="L63" s="105" t="s">
        <v>123</v>
      </c>
      <c r="M63" s="106">
        <v>4.4999999999999998E-2</v>
      </c>
      <c r="N63" s="107" t="s">
        <v>124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284" t="s">
        <v>17</v>
      </c>
      <c r="C64" s="285"/>
      <c r="D64" s="285"/>
      <c r="E64" s="286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287"/>
      <c r="C65" s="288"/>
      <c r="D65" s="288"/>
      <c r="E65" s="289"/>
      <c r="F65" s="100"/>
      <c r="G65" s="101"/>
      <c r="H65" s="100"/>
      <c r="I65" s="102"/>
      <c r="J65" s="103"/>
      <c r="K65" s="104">
        <f>I61</f>
        <v>0</v>
      </c>
      <c r="L65" s="105" t="s">
        <v>123</v>
      </c>
      <c r="M65" s="106">
        <v>0.10249999999999999</v>
      </c>
      <c r="N65" s="107" t="s">
        <v>124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284" t="s">
        <v>128</v>
      </c>
      <c r="C66" s="285"/>
      <c r="D66" s="285"/>
      <c r="E66" s="286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287"/>
      <c r="C67" s="288"/>
      <c r="D67" s="288"/>
      <c r="E67" s="289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123</v>
      </c>
      <c r="M67" s="106">
        <v>2.93E-2</v>
      </c>
      <c r="N67" s="107" t="s">
        <v>124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277" t="s">
        <v>129</v>
      </c>
      <c r="C68" s="278"/>
      <c r="D68" s="278"/>
      <c r="E68" s="279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290"/>
      <c r="C69" s="291"/>
      <c r="D69" s="291"/>
      <c r="E69" s="292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123</v>
      </c>
      <c r="M69" s="81">
        <v>8.7999999999999995E-2</v>
      </c>
      <c r="N69" s="82" t="s">
        <v>124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267" t="s">
        <v>130</v>
      </c>
      <c r="C70" s="268"/>
      <c r="D70" s="268"/>
      <c r="E70" s="269"/>
      <c r="F70" s="273">
        <v>1</v>
      </c>
      <c r="G70" s="275" t="s">
        <v>15</v>
      </c>
      <c r="H70" s="265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270"/>
      <c r="C71" s="271"/>
      <c r="D71" s="271"/>
      <c r="E71" s="272"/>
      <c r="F71" s="274"/>
      <c r="G71" s="276"/>
      <c r="H71" s="266"/>
      <c r="I71" s="129" t="e">
        <f>O71</f>
        <v>#REF!</v>
      </c>
      <c r="J71" s="78"/>
      <c r="K71" s="79" t="e">
        <f>I52+I54+I55</f>
        <v>#REF!</v>
      </c>
      <c r="L71" s="80" t="s">
        <v>123</v>
      </c>
      <c r="M71" s="81">
        <v>0.06</v>
      </c>
      <c r="N71" s="82" t="s">
        <v>124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267" t="s">
        <v>131</v>
      </c>
      <c r="C72" s="268"/>
      <c r="D72" s="268"/>
      <c r="E72" s="269"/>
      <c r="F72" s="273">
        <v>1</v>
      </c>
      <c r="G72" s="275" t="s">
        <v>15</v>
      </c>
      <c r="H72" s="265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270"/>
      <c r="C73" s="271"/>
      <c r="D73" s="271"/>
      <c r="E73" s="272"/>
      <c r="F73" s="274"/>
      <c r="G73" s="276"/>
      <c r="H73" s="266"/>
      <c r="I73" s="129" t="e">
        <f>O73</f>
        <v>#REF!</v>
      </c>
      <c r="J73" s="78"/>
      <c r="K73" s="79" t="e">
        <f>I52+I54+I55+I71-M52</f>
        <v>#REF!</v>
      </c>
      <c r="L73" s="80" t="s">
        <v>123</v>
      </c>
      <c r="M73" s="134">
        <v>0.15</v>
      </c>
      <c r="N73" s="82" t="s">
        <v>124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277" t="s">
        <v>18</v>
      </c>
      <c r="C74" s="278"/>
      <c r="D74" s="278"/>
      <c r="E74" s="279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280" t="s">
        <v>132</v>
      </c>
      <c r="C75" s="281"/>
      <c r="D75" s="281"/>
      <c r="E75" s="281"/>
      <c r="F75" s="273">
        <v>1</v>
      </c>
      <c r="G75" s="275" t="s">
        <v>15</v>
      </c>
      <c r="H75" s="265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282"/>
      <c r="C76" s="283"/>
      <c r="D76" s="283"/>
      <c r="E76" s="283"/>
      <c r="F76" s="274"/>
      <c r="G76" s="276"/>
      <c r="H76" s="266"/>
      <c r="I76" s="129" t="e">
        <f>O76</f>
        <v>#REF!</v>
      </c>
      <c r="J76" s="146"/>
      <c r="K76" s="79" t="e">
        <f>I74</f>
        <v>#REF!</v>
      </c>
      <c r="L76" s="80" t="s">
        <v>123</v>
      </c>
      <c r="M76" s="147">
        <v>0.1</v>
      </c>
      <c r="N76" s="82" t="s">
        <v>124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263" t="s">
        <v>133</v>
      </c>
      <c r="C77" s="264"/>
      <c r="D77" s="264"/>
      <c r="E77" s="264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263" t="s">
        <v>134</v>
      </c>
      <c r="C78" s="264"/>
      <c r="D78" s="264"/>
      <c r="E78" s="264"/>
      <c r="F78" s="87"/>
      <c r="G78" s="40"/>
      <c r="H78" s="87"/>
      <c r="I78" s="149" t="e">
        <f>ROUNDDOWN(I77,-3)</f>
        <v>#REF!</v>
      </c>
      <c r="J78" s="153" t="s">
        <v>135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15:B22"/>
    <mergeCell ref="C15:C18"/>
    <mergeCell ref="D15:D18"/>
    <mergeCell ref="C19:C20"/>
    <mergeCell ref="D19:D20"/>
    <mergeCell ref="C21:C22"/>
    <mergeCell ref="D21:D22"/>
    <mergeCell ref="B23:B30"/>
    <mergeCell ref="C23:C26"/>
    <mergeCell ref="D23:D26"/>
    <mergeCell ref="C27:C28"/>
    <mergeCell ref="D27:D28"/>
    <mergeCell ref="C29:C30"/>
    <mergeCell ref="D29:D30"/>
    <mergeCell ref="B31:B38"/>
    <mergeCell ref="C31:C34"/>
    <mergeCell ref="D31:D34"/>
    <mergeCell ref="C35:C36"/>
    <mergeCell ref="D35:D36"/>
    <mergeCell ref="C37:C38"/>
    <mergeCell ref="D37:D38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62:E63"/>
    <mergeCell ref="B50:E50"/>
    <mergeCell ref="B51:E51"/>
    <mergeCell ref="B52:E52"/>
    <mergeCell ref="B53:E54"/>
    <mergeCell ref="H53:H54"/>
    <mergeCell ref="B55:E55"/>
    <mergeCell ref="B56:E57"/>
    <mergeCell ref="B58:E59"/>
    <mergeCell ref="B60:E61"/>
    <mergeCell ref="F53:F54"/>
    <mergeCell ref="G53:G54"/>
    <mergeCell ref="B64:E65"/>
    <mergeCell ref="B66:E67"/>
    <mergeCell ref="B68:E69"/>
    <mergeCell ref="B70:E71"/>
    <mergeCell ref="F70:F71"/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2020-03-27T03:13:15Z</cp:lastPrinted>
  <dcterms:created xsi:type="dcterms:W3CDTF">2012-03-07T02:46:43Z</dcterms:created>
  <dcterms:modified xsi:type="dcterms:W3CDTF">2020-03-27T09:44:17Z</dcterms:modified>
</cp:coreProperties>
</file>