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8690" windowHeight="12660"/>
  </bookViews>
  <sheets>
    <sheet name="수량산출서" sheetId="8" r:id="rId1"/>
  </sheets>
  <definedNames>
    <definedName name="_xlnm.Print_Area" localSheetId="0">수량산출서!$A$1:$E$208</definedName>
    <definedName name="_xlnm.Print_Titles" localSheetId="0">수량산출서!$1:$2</definedName>
  </definedNames>
  <calcPr calcId="125725"/>
</workbook>
</file>

<file path=xl/calcChain.xml><?xml version="1.0" encoding="utf-8"?>
<calcChain xmlns="http://schemas.openxmlformats.org/spreadsheetml/2006/main">
  <c r="D146" i="8"/>
  <c r="D129"/>
  <c r="D112"/>
  <c r="D96"/>
  <c r="D95"/>
  <c r="D77"/>
  <c r="D50"/>
  <c r="D49"/>
  <c r="D48"/>
  <c r="D40"/>
  <c r="D39"/>
  <c r="D38"/>
  <c r="D29"/>
  <c r="D18"/>
  <c r="D28"/>
  <c r="D27"/>
  <c r="D17"/>
  <c r="D16"/>
</calcChain>
</file>

<file path=xl/sharedStrings.xml><?xml version="1.0" encoding="utf-8"?>
<sst xmlns="http://schemas.openxmlformats.org/spreadsheetml/2006/main" count="558" uniqueCount="107">
  <si>
    <t>품     명</t>
    <phoneticPr fontId="17" type="noConversion"/>
  </si>
  <si>
    <t>규     격</t>
    <phoneticPr fontId="17" type="noConversion"/>
  </si>
  <si>
    <t>단 위</t>
    <phoneticPr fontId="17" type="noConversion"/>
  </si>
  <si>
    <t>수 량</t>
    <phoneticPr fontId="17" type="noConversion"/>
  </si>
  <si>
    <t>산    출    근    거</t>
    <phoneticPr fontId="17" type="noConversion"/>
  </si>
  <si>
    <t>수  량  산  출  서</t>
    <phoneticPr fontId="3" type="noConversion"/>
  </si>
  <si>
    <t>1. 철거공사</t>
    <phoneticPr fontId="17" type="noConversion"/>
  </si>
  <si>
    <t>개</t>
    <phoneticPr fontId="17" type="noConversion"/>
  </si>
  <si>
    <t>접지 2구</t>
    <phoneticPr fontId="17" type="noConversion"/>
  </si>
  <si>
    <t>조명기구</t>
    <phoneticPr fontId="17" type="noConversion"/>
  </si>
  <si>
    <t>고재처리</t>
    <phoneticPr fontId="17" type="noConversion"/>
  </si>
  <si>
    <t>kg</t>
    <phoneticPr fontId="17" type="noConversion"/>
  </si>
  <si>
    <t xml:space="preserve"> 1-1. 1층</t>
    <phoneticPr fontId="17" type="noConversion"/>
  </si>
  <si>
    <t>콘센트</t>
    <phoneticPr fontId="17" type="noConversion"/>
  </si>
  <si>
    <t>매입(FL 2/38)W</t>
    <phoneticPr fontId="17" type="noConversion"/>
  </si>
  <si>
    <t>LED 평판 40W</t>
    <phoneticPr fontId="17" type="noConversion"/>
  </si>
  <si>
    <t>LED 주차장등 40W</t>
    <phoneticPr fontId="17" type="noConversion"/>
  </si>
  <si>
    <t>LED 센서등 15W</t>
    <phoneticPr fontId="17" type="noConversion"/>
  </si>
  <si>
    <t>조명기구</t>
    <phoneticPr fontId="17" type="noConversion"/>
  </si>
  <si>
    <t>다운라이트 12W</t>
    <phoneticPr fontId="17" type="noConversion"/>
  </si>
  <si>
    <t>스위치</t>
    <phoneticPr fontId="17" type="noConversion"/>
  </si>
  <si>
    <t>단로 1구</t>
    <phoneticPr fontId="17" type="noConversion"/>
  </si>
  <si>
    <t>단로 2구</t>
    <phoneticPr fontId="17" type="noConversion"/>
  </si>
  <si>
    <t>세대분전함</t>
    <phoneticPr fontId="17" type="noConversion"/>
  </si>
  <si>
    <t>레이스웨이</t>
    <phoneticPr fontId="17" type="noConversion"/>
  </si>
  <si>
    <t>40X40</t>
    <phoneticPr fontId="17" type="noConversion"/>
  </si>
  <si>
    <t>m</t>
    <phoneticPr fontId="17" type="noConversion"/>
  </si>
  <si>
    <t>전선관</t>
    <phoneticPr fontId="17" type="noConversion"/>
  </si>
  <si>
    <t xml:space="preserve"> 1-2. 2층</t>
    <phoneticPr fontId="17" type="noConversion"/>
  </si>
  <si>
    <t xml:space="preserve"> 1-3. 3층</t>
    <phoneticPr fontId="17" type="noConversion"/>
  </si>
  <si>
    <t xml:space="preserve"> 1-4. 4층</t>
    <phoneticPr fontId="17" type="noConversion"/>
  </si>
  <si>
    <t>스위치</t>
    <phoneticPr fontId="17" type="noConversion"/>
  </si>
  <si>
    <t>단로 2구</t>
    <phoneticPr fontId="17" type="noConversion"/>
  </si>
  <si>
    <t>개</t>
  </si>
  <si>
    <t>개</t>
    <phoneticPr fontId="17" type="noConversion"/>
  </si>
  <si>
    <t xml:space="preserve"> 1-5. 화장실(서편)</t>
    <phoneticPr fontId="17" type="noConversion"/>
  </si>
  <si>
    <t>단로 1구</t>
    <phoneticPr fontId="17" type="noConversion"/>
  </si>
  <si>
    <t>고재처리</t>
    <phoneticPr fontId="17" type="noConversion"/>
  </si>
  <si>
    <t>kg</t>
    <phoneticPr fontId="17" type="noConversion"/>
  </si>
  <si>
    <t>2. 신설공사</t>
    <phoneticPr fontId="17" type="noConversion"/>
  </si>
  <si>
    <t>LED D/W 15W</t>
    <phoneticPr fontId="17" type="noConversion"/>
  </si>
  <si>
    <t>개</t>
    <phoneticPr fontId="17" type="noConversion"/>
  </si>
  <si>
    <t>8각아우트레트박스</t>
    <phoneticPr fontId="17" type="noConversion"/>
  </si>
  <si>
    <t>54mm</t>
    <phoneticPr fontId="17" type="noConversion"/>
  </si>
  <si>
    <t>스위치박스(1개용)</t>
    <phoneticPr fontId="17" type="noConversion"/>
  </si>
  <si>
    <t>경질비닐전선관(HI)</t>
    <phoneticPr fontId="17" type="noConversion"/>
  </si>
  <si>
    <t>16mm</t>
    <phoneticPr fontId="17" type="noConversion"/>
  </si>
  <si>
    <t>m</t>
  </si>
  <si>
    <t>m</t>
    <phoneticPr fontId="17" type="noConversion"/>
  </si>
  <si>
    <t>22mm</t>
    <phoneticPr fontId="17" type="noConversion"/>
  </si>
  <si>
    <t>플렉시블전선관(SF)</t>
    <phoneticPr fontId="17" type="noConversion"/>
  </si>
  <si>
    <t>HFIX 2.5㎟</t>
    <phoneticPr fontId="17" type="noConversion"/>
  </si>
  <si>
    <t>난연PVC절연접지용전선</t>
  </si>
  <si>
    <t>F-GV, 2.5㎟</t>
  </si>
  <si>
    <t>콘센트</t>
    <phoneticPr fontId="17" type="noConversion"/>
  </si>
  <si>
    <t>접지형 2구</t>
    <phoneticPr fontId="17" type="noConversion"/>
  </si>
  <si>
    <t>HFIX 4㎟</t>
    <phoneticPr fontId="17" type="noConversion"/>
  </si>
  <si>
    <t>콘센트박스(1개용)</t>
    <phoneticPr fontId="17" type="noConversion"/>
  </si>
  <si>
    <t>30A 4회로</t>
    <phoneticPr fontId="17" type="noConversion"/>
  </si>
  <si>
    <t xml:space="preserve"> 2-1. 1층(상가-전열)</t>
    <phoneticPr fontId="17" type="noConversion"/>
  </si>
  <si>
    <t>조명기구</t>
    <phoneticPr fontId="17" type="noConversion"/>
  </si>
  <si>
    <t>LED평판 1200*300 40W</t>
    <phoneticPr fontId="17" type="noConversion"/>
  </si>
  <si>
    <t>단로 1구</t>
    <phoneticPr fontId="17" type="noConversion"/>
  </si>
  <si>
    <t>단로 2구</t>
    <phoneticPr fontId="17" type="noConversion"/>
  </si>
  <si>
    <t>LED주차장등 1200*60 40W</t>
    <phoneticPr fontId="17" type="noConversion"/>
  </si>
  <si>
    <t>LED 직부등 15W</t>
    <phoneticPr fontId="17" type="noConversion"/>
  </si>
  <si>
    <t>LED 센서등 15W</t>
    <phoneticPr fontId="17" type="noConversion"/>
  </si>
  <si>
    <t xml:space="preserve"> 2-2. 1층(상가-조명)</t>
    <phoneticPr fontId="17" type="noConversion"/>
  </si>
  <si>
    <t xml:space="preserve"> 2-3. 1층(주차장)</t>
    <phoneticPr fontId="17" type="noConversion"/>
  </si>
  <si>
    <t>강제전선관</t>
    <phoneticPr fontId="17" type="noConversion"/>
  </si>
  <si>
    <t>Race Way Cover</t>
  </si>
  <si>
    <t>Race Way Body</t>
    <phoneticPr fontId="17" type="noConversion"/>
  </si>
  <si>
    <t>END CAP</t>
  </si>
  <si>
    <t>Junction Box(T형)</t>
  </si>
  <si>
    <t>A-HANGER</t>
  </si>
  <si>
    <t xml:space="preserve"> 2-4. 2층</t>
    <phoneticPr fontId="17" type="noConversion"/>
  </si>
  <si>
    <t xml:space="preserve"> 2-5. 3층</t>
    <phoneticPr fontId="17" type="noConversion"/>
  </si>
  <si>
    <t xml:space="preserve"> 2-6. 4층</t>
    <phoneticPr fontId="17" type="noConversion"/>
  </si>
  <si>
    <t>단로 3구</t>
    <phoneticPr fontId="17" type="noConversion"/>
  </si>
  <si>
    <t xml:space="preserve"> 2-8. 화장실(서편-조명)</t>
    <phoneticPr fontId="17" type="noConversion"/>
  </si>
  <si>
    <t>콘센트(방수)</t>
    <phoneticPr fontId="17" type="noConversion"/>
  </si>
  <si>
    <t>50A 6회로</t>
    <phoneticPr fontId="17" type="noConversion"/>
  </si>
  <si>
    <t>F-CV,0.6/1kV 2C, 10㎟</t>
    <phoneticPr fontId="17" type="noConversion"/>
  </si>
  <si>
    <t xml:space="preserve"> 2-9. 화장실(동편-전열)</t>
    <phoneticPr fontId="17" type="noConversion"/>
  </si>
  <si>
    <t xml:space="preserve"> 2-7. 화장실(서편-전열)</t>
    <phoneticPr fontId="17" type="noConversion"/>
  </si>
  <si>
    <t>50A 5회로</t>
    <phoneticPr fontId="17" type="noConversion"/>
  </si>
  <si>
    <t>경량철A</t>
    <phoneticPr fontId="17" type="noConversion"/>
  </si>
  <si>
    <t>절연난연PVC시스케이블</t>
    <phoneticPr fontId="17" type="noConversion"/>
  </si>
  <si>
    <t>8각아우트레트박스커버</t>
    <phoneticPr fontId="17" type="noConversion"/>
  </si>
  <si>
    <t>Joiner</t>
  </si>
  <si>
    <t>저독난연가교폴리올레핀절연전선</t>
    <phoneticPr fontId="17" type="noConversion"/>
  </si>
  <si>
    <t>개</t>
    <phoneticPr fontId="17" type="noConversion"/>
  </si>
  <si>
    <t xml:space="preserve"> 2-10. 화장실(동편-조명)</t>
    <phoneticPr fontId="17" type="noConversion"/>
  </si>
  <si>
    <t xml:space="preserve"> 1-6. 화장실(동편)</t>
    <phoneticPr fontId="17" type="noConversion"/>
  </si>
  <si>
    <t>40x40</t>
    <phoneticPr fontId="17" type="noConversion"/>
  </si>
  <si>
    <t>행거볼트</t>
  </si>
  <si>
    <t>Φ9×1800mm</t>
  </si>
  <si>
    <t>배선기구</t>
    <phoneticPr fontId="17" type="noConversion"/>
  </si>
  <si>
    <t>8핀모듈러1구</t>
    <phoneticPr fontId="17" type="noConversion"/>
  </si>
  <si>
    <t>CA-TV</t>
    <phoneticPr fontId="17" type="noConversion"/>
  </si>
  <si>
    <t>개</t>
    <phoneticPr fontId="17" type="noConversion"/>
  </si>
  <si>
    <t>강제전선관 16C</t>
    <phoneticPr fontId="17" type="noConversion"/>
  </si>
  <si>
    <t>직부등 12W</t>
    <phoneticPr fontId="17" type="noConversion"/>
  </si>
  <si>
    <t>내선전공</t>
    <phoneticPr fontId="17" type="noConversion"/>
  </si>
  <si>
    <t>인</t>
    <phoneticPr fontId="17" type="noConversion"/>
  </si>
  <si>
    <t>통신내선공</t>
    <phoneticPr fontId="17" type="noConversion"/>
  </si>
  <si>
    <t>저압케이블공</t>
    <phoneticPr fontId="17" type="noConversion"/>
  </si>
</sst>
</file>

<file path=xl/styles.xml><?xml version="1.0" encoding="utf-8"?>
<styleSheet xmlns="http://schemas.openxmlformats.org/spreadsheetml/2006/main">
  <numFmts count="15">
    <numFmt numFmtId="41" formatCode="_-* #,##0_-;\-* #,##0_-;_-* &quot;-&quot;_-;_-@_-"/>
    <numFmt numFmtId="43" formatCode="_-* #,##0.00_-;\-* #,##0.00_-;_-* &quot;-&quot;??_-;_-@_-"/>
    <numFmt numFmtId="176" formatCode="_-&quot;₩&quot;* #,##0.00_-;\!\-&quot;₩&quot;* #,##0.00_-;_-&quot;₩&quot;* &quot;-&quot;??_-;_-@_-"/>
    <numFmt numFmtId="177" formatCode="_-* #,##0.0000000_-;\-* #,##0.0000000_-;_-* &quot;-&quot;_-;_-@_-"/>
    <numFmt numFmtId="178" formatCode="#,##0_);\(#,##0\)"/>
    <numFmt numFmtId="179" formatCode="&quot;$&quot;#,##0_);[Red]\(&quot;$&quot;#,##0\)"/>
    <numFmt numFmtId="180" formatCode="&quot;$&quot;#,##0.00_);[Red]\(&quot;$&quot;#,##0.00\)"/>
    <numFmt numFmtId="181" formatCode="#,##0;\(#,##0\)"/>
    <numFmt numFmtId="182" formatCode="_-* #,##0.000_-;\-* #,##0.000_-;_-* &quot;-&quot;??_-;_-@_-"/>
    <numFmt numFmtId="184" formatCode="#,##0.00_);[Red]\(#,##0.00\)"/>
    <numFmt numFmtId="185" formatCode="#,##0_);[Red]\(#,##0\)"/>
    <numFmt numFmtId="186" formatCode="0_ "/>
    <numFmt numFmtId="187" formatCode="#,##0.000_);[Red]\(#,##0.000\)"/>
    <numFmt numFmtId="188" formatCode="0.00_ "/>
    <numFmt numFmtId="189" formatCode="0.000_ "/>
  </numFmts>
  <fonts count="26">
    <font>
      <sz val="11"/>
      <color theme="1"/>
      <name val="맑은 고딕"/>
      <family val="2"/>
      <charset val="129"/>
      <scheme val="minor"/>
    </font>
    <font>
      <sz val="12"/>
      <name val="바탕체"/>
      <family val="1"/>
      <charset val="129"/>
    </font>
    <font>
      <sz val="10"/>
      <name val="Times New Roman"/>
      <family val="1"/>
    </font>
    <font>
      <sz val="8"/>
      <name val="바탕"/>
      <family val="1"/>
      <charset val="129"/>
    </font>
    <font>
      <sz val="12"/>
      <name val="굴림체"/>
      <family val="3"/>
      <charset val="129"/>
    </font>
    <font>
      <sz val="11"/>
      <name val="굴림체"/>
      <family val="3"/>
      <charset val="129"/>
    </font>
    <font>
      <b/>
      <u/>
      <sz val="13"/>
      <name val="굴림체"/>
      <family val="3"/>
      <charset val="129"/>
    </font>
    <font>
      <sz val="11"/>
      <name val="뼻뮝"/>
      <family val="3"/>
      <charset val="129"/>
    </font>
    <font>
      <sz val="11"/>
      <name val="돋움"/>
      <family val="3"/>
      <charset val="129"/>
    </font>
    <font>
      <b/>
      <sz val="10"/>
      <name val="Helv"/>
      <family val="2"/>
    </font>
    <font>
      <sz val="10"/>
      <name val="Helv"/>
      <family val="2"/>
    </font>
    <font>
      <sz val="10"/>
      <name val="Geneva"/>
      <family val="2"/>
    </font>
    <font>
      <sz val="10"/>
      <color indexed="8"/>
      <name val="Geneva"/>
      <family val="2"/>
    </font>
    <font>
      <sz val="8"/>
      <name val="Arial"/>
      <family val="2"/>
    </font>
    <font>
      <b/>
      <sz val="12"/>
      <name val="Helv"/>
      <family val="2"/>
    </font>
    <font>
      <b/>
      <sz val="11"/>
      <name val="Helv"/>
      <family val="2"/>
    </font>
    <font>
      <sz val="10"/>
      <name val="Arial"/>
      <family val="2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</font>
    <font>
      <b/>
      <sz val="14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>
      <alignment vertical="center"/>
    </xf>
    <xf numFmtId="0" fontId="1" fillId="0" borderId="0"/>
    <xf numFmtId="9" fontId="5" fillId="2" borderId="0" applyFill="0" applyBorder="0" applyProtection="0">
      <alignment horizontal="right"/>
    </xf>
    <xf numFmtId="10" fontId="5" fillId="0" borderId="0" applyFill="0" applyBorder="0" applyProtection="0">
      <alignment horizontal="right"/>
    </xf>
    <xf numFmtId="0" fontId="7" fillId="0" borderId="0"/>
    <xf numFmtId="41" fontId="8" fillId="0" borderId="0" applyFont="0" applyFill="0" applyBorder="0" applyAlignment="0" applyProtection="0"/>
    <xf numFmtId="176" fontId="1" fillId="2" borderId="0" applyFill="0" applyBorder="0" applyProtection="0">
      <alignment horizontal="right"/>
    </xf>
    <xf numFmtId="43" fontId="8" fillId="0" borderId="0" applyFont="0" applyFill="0" applyBorder="0" applyAlignment="0" applyProtection="0"/>
    <xf numFmtId="0" fontId="9" fillId="0" borderId="0"/>
    <xf numFmtId="38" fontId="10" fillId="0" borderId="0" applyFill="0" applyBorder="0" applyAlignment="0" applyProtection="0"/>
    <xf numFmtId="181" fontId="2" fillId="0" borderId="0"/>
    <xf numFmtId="40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80" fontId="12" fillId="0" borderId="0" applyFont="0" applyFill="0" applyBorder="0" applyAlignment="0" applyProtection="0"/>
    <xf numFmtId="182" fontId="1" fillId="0" borderId="0"/>
    <xf numFmtId="178" fontId="1" fillId="0" borderId="0"/>
    <xf numFmtId="38" fontId="13" fillId="2" borderId="0" applyNumberFormat="0" applyBorder="0" applyAlignment="0" applyProtection="0"/>
    <xf numFmtId="0" fontId="14" fillId="0" borderId="0">
      <alignment horizontal="left"/>
    </xf>
    <xf numFmtId="10" fontId="13" fillId="2" borderId="1" applyNumberFormat="0" applyBorder="0" applyAlignment="0" applyProtection="0"/>
    <xf numFmtId="0" fontId="15" fillId="0" borderId="2"/>
    <xf numFmtId="177" fontId="1" fillId="0" borderId="0"/>
    <xf numFmtId="0" fontId="9" fillId="0" borderId="0"/>
    <xf numFmtId="10" fontId="16" fillId="0" borderId="0" applyFont="0" applyFill="0" applyBorder="0" applyAlignment="0" applyProtection="0"/>
    <xf numFmtId="0" fontId="15" fillId="0" borderId="0"/>
    <xf numFmtId="0" fontId="6" fillId="0" borderId="0" applyFill="0" applyBorder="0" applyProtection="0">
      <alignment horizontal="centerContinuous" vertical="center"/>
    </xf>
    <xf numFmtId="0" fontId="4" fillId="2" borderId="0" applyFill="0" applyBorder="0" applyProtection="0">
      <alignment horizontal="center" vertical="center"/>
    </xf>
    <xf numFmtId="0" fontId="1" fillId="0" borderId="0"/>
    <xf numFmtId="41" fontId="19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65">
    <xf numFmtId="0" fontId="0" fillId="0" borderId="0" xfId="0">
      <alignment vertical="center"/>
    </xf>
    <xf numFmtId="0" fontId="18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185" fontId="20" fillId="0" borderId="1" xfId="27" applyNumberFormat="1" applyFont="1" applyBorder="1" applyAlignment="1">
      <alignment horizontal="center" vertical="center"/>
    </xf>
    <xf numFmtId="185" fontId="22" fillId="0" borderId="0" xfId="27" applyNumberFormat="1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0" fontId="24" fillId="0" borderId="1" xfId="0" applyFont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22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vertical="center" shrinkToFit="1"/>
    </xf>
    <xf numFmtId="0" fontId="22" fillId="0" borderId="4" xfId="0" applyFont="1" applyFill="1" applyBorder="1" applyAlignment="1">
      <alignment vertical="center"/>
    </xf>
    <xf numFmtId="0" fontId="20" fillId="0" borderId="1" xfId="0" applyFont="1" applyBorder="1" applyAlignment="1">
      <alignment horizontal="center" vertical="center" shrinkToFit="1"/>
    </xf>
    <xf numFmtId="186" fontId="24" fillId="0" borderId="1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vertical="center" shrinkToFit="1"/>
    </xf>
    <xf numFmtId="0" fontId="18" fillId="0" borderId="0" xfId="0" applyFont="1">
      <alignment vertical="center"/>
    </xf>
    <xf numFmtId="0" fontId="25" fillId="0" borderId="1" xfId="28" applyFont="1" applyFill="1" applyBorder="1" applyAlignment="1">
      <alignment vertical="center" shrinkToFit="1"/>
    </xf>
    <xf numFmtId="0" fontId="22" fillId="0" borderId="1" xfId="0" applyFont="1" applyFill="1" applyBorder="1" applyAlignment="1">
      <alignment vertical="center" shrinkToFit="1"/>
    </xf>
    <xf numFmtId="0" fontId="22" fillId="0" borderId="3" xfId="0" applyFont="1" applyFill="1" applyBorder="1" applyAlignment="1">
      <alignment horizontal="center" vertical="center"/>
    </xf>
    <xf numFmtId="0" fontId="22" fillId="0" borderId="0" xfId="0" applyFont="1" applyAlignment="1">
      <alignment vertical="center" shrinkToFit="1"/>
    </xf>
    <xf numFmtId="0" fontId="24" fillId="0" borderId="1" xfId="0" applyFont="1" applyFill="1" applyBorder="1" applyAlignment="1">
      <alignment horizontal="left" vertical="center" shrinkToFit="1"/>
    </xf>
    <xf numFmtId="0" fontId="18" fillId="0" borderId="0" xfId="0" applyFont="1">
      <alignment vertical="center"/>
    </xf>
    <xf numFmtId="184" fontId="20" fillId="0" borderId="4" xfId="0" applyNumberFormat="1" applyFont="1" applyFill="1" applyBorder="1" applyAlignment="1">
      <alignment vertical="center" shrinkToFit="1"/>
    </xf>
    <xf numFmtId="184" fontId="20" fillId="0" borderId="4" xfId="0" applyNumberFormat="1" applyFont="1" applyFill="1" applyBorder="1" applyAlignment="1">
      <alignment vertical="center" shrinkToFit="1"/>
    </xf>
    <xf numFmtId="0" fontId="18" fillId="0" borderId="0" xfId="0" applyFont="1">
      <alignment vertical="center"/>
    </xf>
    <xf numFmtId="184" fontId="20" fillId="0" borderId="4" xfId="0" applyNumberFormat="1" applyFont="1" applyFill="1" applyBorder="1" applyAlignment="1">
      <alignment vertical="center" shrinkToFit="1"/>
    </xf>
    <xf numFmtId="0" fontId="18" fillId="0" borderId="0" xfId="0" applyFont="1">
      <alignment vertical="center"/>
    </xf>
    <xf numFmtId="0" fontId="25" fillId="0" borderId="1" xfId="28" applyFont="1" applyFill="1" applyBorder="1" applyAlignment="1">
      <alignment vertical="center" shrinkToFit="1"/>
    </xf>
    <xf numFmtId="0" fontId="22" fillId="0" borderId="1" xfId="0" applyFont="1" applyFill="1" applyBorder="1" applyAlignment="1">
      <alignment vertical="center" shrinkToFit="1"/>
    </xf>
    <xf numFmtId="184" fontId="20" fillId="0" borderId="4" xfId="0" applyNumberFormat="1" applyFont="1" applyFill="1" applyBorder="1" applyAlignment="1">
      <alignment vertical="center" shrinkToFit="1"/>
    </xf>
    <xf numFmtId="0" fontId="22" fillId="0" borderId="3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25" fillId="0" borderId="1" xfId="28" applyFont="1" applyFill="1" applyBorder="1" applyAlignment="1">
      <alignment vertical="center" shrinkToFit="1"/>
    </xf>
    <xf numFmtId="0" fontId="22" fillId="0" borderId="1" xfId="0" applyFont="1" applyFill="1" applyBorder="1" applyAlignment="1">
      <alignment vertical="center" shrinkToFit="1"/>
    </xf>
    <xf numFmtId="0" fontId="22" fillId="0" borderId="3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/>
    </xf>
    <xf numFmtId="0" fontId="25" fillId="0" borderId="1" xfId="28" applyFont="1" applyFill="1" applyBorder="1" applyAlignment="1">
      <alignment vertical="center" shrinkToFit="1"/>
    </xf>
    <xf numFmtId="0" fontId="22" fillId="0" borderId="3" xfId="0" applyFont="1" applyFill="1" applyBorder="1" applyAlignment="1">
      <alignment horizontal="center" vertical="center"/>
    </xf>
    <xf numFmtId="184" fontId="20" fillId="0" borderId="4" xfId="0" applyNumberFormat="1" applyFont="1" applyFill="1" applyBorder="1" applyAlignment="1">
      <alignment vertical="center" shrinkToFit="1"/>
    </xf>
    <xf numFmtId="0" fontId="22" fillId="0" borderId="1" xfId="0" applyFont="1" applyFill="1" applyBorder="1" applyAlignment="1">
      <alignment vertical="center" shrinkToFit="1"/>
    </xf>
    <xf numFmtId="0" fontId="22" fillId="0" borderId="1" xfId="0" applyFont="1" applyBorder="1" applyAlignment="1">
      <alignment vertical="center" shrinkToFit="1"/>
    </xf>
    <xf numFmtId="0" fontId="18" fillId="0" borderId="0" xfId="0" applyFont="1">
      <alignment vertical="center"/>
    </xf>
    <xf numFmtId="0" fontId="18" fillId="0" borderId="0" xfId="0" applyFont="1">
      <alignment vertical="center"/>
    </xf>
    <xf numFmtId="184" fontId="20" fillId="0" borderId="4" xfId="0" applyNumberFormat="1" applyFont="1" applyFill="1" applyBorder="1" applyAlignment="1">
      <alignment horizontal="center" vertical="center"/>
    </xf>
    <xf numFmtId="184" fontId="20" fillId="0" borderId="4" xfId="0" applyNumberFormat="1" applyFont="1" applyFill="1" applyBorder="1" applyAlignment="1">
      <alignment vertical="center" shrinkToFit="1"/>
    </xf>
    <xf numFmtId="0" fontId="18" fillId="0" borderId="0" xfId="0" applyFont="1">
      <alignment vertical="center"/>
    </xf>
    <xf numFmtId="184" fontId="20" fillId="0" borderId="4" xfId="0" applyNumberFormat="1" applyFont="1" applyFill="1" applyBorder="1" applyAlignment="1">
      <alignment horizontal="center" vertical="center"/>
    </xf>
    <xf numFmtId="184" fontId="20" fillId="0" borderId="4" xfId="0" applyNumberFormat="1" applyFont="1" applyFill="1" applyBorder="1" applyAlignment="1">
      <alignment vertical="center" shrinkToFit="1"/>
    </xf>
    <xf numFmtId="0" fontId="18" fillId="0" borderId="0" xfId="0" applyFont="1">
      <alignment vertical="center"/>
    </xf>
    <xf numFmtId="184" fontId="20" fillId="0" borderId="4" xfId="0" applyNumberFormat="1" applyFont="1" applyFill="1" applyBorder="1" applyAlignment="1">
      <alignment horizontal="center" vertical="center"/>
    </xf>
    <xf numFmtId="184" fontId="20" fillId="0" borderId="4" xfId="0" applyNumberFormat="1" applyFont="1" applyFill="1" applyBorder="1" applyAlignment="1">
      <alignment vertical="center" shrinkToFit="1"/>
    </xf>
    <xf numFmtId="184" fontId="20" fillId="0" borderId="4" xfId="0" applyNumberFormat="1" applyFont="1" applyFill="1" applyBorder="1" applyAlignment="1">
      <alignment horizontal="center" vertical="center"/>
    </xf>
    <xf numFmtId="184" fontId="20" fillId="0" borderId="4" xfId="0" applyNumberFormat="1" applyFont="1" applyFill="1" applyBorder="1" applyAlignment="1">
      <alignment vertical="center" shrinkToFit="1"/>
    </xf>
    <xf numFmtId="188" fontId="24" fillId="0" borderId="1" xfId="0" applyNumberFormat="1" applyFont="1" applyFill="1" applyBorder="1" applyAlignment="1">
      <alignment horizontal="center" vertical="center"/>
    </xf>
    <xf numFmtId="189" fontId="24" fillId="0" borderId="1" xfId="0" applyNumberFormat="1" applyFont="1" applyFill="1" applyBorder="1" applyAlignment="1">
      <alignment horizontal="center" vertical="center"/>
    </xf>
    <xf numFmtId="0" fontId="22" fillId="0" borderId="1" xfId="0" applyFont="1" applyBorder="1">
      <alignment vertical="center"/>
    </xf>
    <xf numFmtId="0" fontId="22" fillId="0" borderId="1" xfId="0" applyFont="1" applyBorder="1" applyAlignment="1">
      <alignment horizontal="center" vertical="center"/>
    </xf>
    <xf numFmtId="185" fontId="22" fillId="0" borderId="1" xfId="27" applyNumberFormat="1" applyFont="1" applyBorder="1" applyAlignment="1">
      <alignment horizontal="center" vertical="center"/>
    </xf>
    <xf numFmtId="187" fontId="22" fillId="0" borderId="1" xfId="27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</cellXfs>
  <cellStyles count="29">
    <cellStyle name="category" xfId="8"/>
    <cellStyle name="Comma [0]_ARN (2)" xfId="9"/>
    <cellStyle name="comma zerodec" xfId="10"/>
    <cellStyle name="Comma_5 Series SW" xfId="11"/>
    <cellStyle name="Currency [0]_ARN (2)" xfId="12"/>
    <cellStyle name="Currency_ARN (2)" xfId="13"/>
    <cellStyle name="Currency1" xfId="14"/>
    <cellStyle name="Dollar (zero dec)" xfId="15"/>
    <cellStyle name="Grey" xfId="16"/>
    <cellStyle name="HEADER" xfId="17"/>
    <cellStyle name="Input [yellow]" xfId="18"/>
    <cellStyle name="Model" xfId="19"/>
    <cellStyle name="Normal - Style1" xfId="20"/>
    <cellStyle name="Normal_5 Series SW" xfId="21"/>
    <cellStyle name="Percent [2]" xfId="22"/>
    <cellStyle name="subhead" xfId="23"/>
    <cellStyle name="title [1]" xfId="24"/>
    <cellStyle name="title [2]" xfId="25"/>
    <cellStyle name="백분율 [0]" xfId="2"/>
    <cellStyle name="백분율 [2]" xfId="3"/>
    <cellStyle name="뷭?_W9 ROLL-UP_1" xfId="4"/>
    <cellStyle name="쉼표 [0]" xfId="27" builtinId="6"/>
    <cellStyle name="콤마 [0]" xfId="5"/>
    <cellStyle name="콤마 [2]" xfId="6"/>
    <cellStyle name="콤마_ 전기" xfId="7"/>
    <cellStyle name="표준" xfId="0" builtinId="0"/>
    <cellStyle name="표준 2" xfId="1"/>
    <cellStyle name="표준 7" xfId="26"/>
    <cellStyle name="표준_es내역서" xfId="28"/>
  </cellStyles>
  <dxfs count="0"/>
  <tableStyles count="0" defaultTableStyle="TableStyleMedium9" defaultPivotStyle="PivotStyleLight16"/>
  <colors>
    <mruColors>
      <color rgb="FF669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05"/>
  <sheetViews>
    <sheetView tabSelected="1" view="pageBreakPreview" zoomScaleSheetLayoutView="100" workbookViewId="0">
      <pane ySplit="2" topLeftCell="A3" activePane="bottomLeft" state="frozen"/>
      <selection pane="bottomLeft" activeCell="B8" sqref="B8"/>
    </sheetView>
  </sheetViews>
  <sheetFormatPr defaultRowHeight="16.5"/>
  <cols>
    <col min="1" max="1" width="20.375" style="2" customWidth="1"/>
    <col min="2" max="2" width="26.375" style="2" customWidth="1"/>
    <col min="3" max="3" width="5.75" style="3" customWidth="1"/>
    <col min="4" max="4" width="6.75" style="5" customWidth="1"/>
    <col min="5" max="5" width="69.125" style="2" customWidth="1"/>
  </cols>
  <sheetData>
    <row r="1" spans="1:5" ht="35.25" customHeight="1">
      <c r="A1" s="64" t="s">
        <v>5</v>
      </c>
      <c r="B1" s="64"/>
      <c r="C1" s="64"/>
      <c r="D1" s="64"/>
      <c r="E1" s="64"/>
    </row>
    <row r="2" spans="1:5" s="1" customFormat="1" ht="16.5" customHeight="1">
      <c r="A2" s="6" t="s">
        <v>0</v>
      </c>
      <c r="B2" s="6" t="s">
        <v>1</v>
      </c>
      <c r="C2" s="6" t="s">
        <v>2</v>
      </c>
      <c r="D2" s="4" t="s">
        <v>3</v>
      </c>
      <c r="E2" s="15" t="s">
        <v>4</v>
      </c>
    </row>
    <row r="3" spans="1:5" s="1" customFormat="1" ht="16.5" customHeight="1">
      <c r="A3" s="7" t="s">
        <v>6</v>
      </c>
      <c r="B3" s="11"/>
      <c r="C3" s="8"/>
      <c r="D3" s="9"/>
      <c r="E3" s="17"/>
    </row>
    <row r="4" spans="1:5" s="1" customFormat="1" ht="16.5" customHeight="1">
      <c r="A4" s="7" t="s">
        <v>12</v>
      </c>
      <c r="B4" s="11"/>
      <c r="C4" s="8"/>
      <c r="D4" s="9"/>
      <c r="E4" s="17"/>
    </row>
    <row r="5" spans="1:5" s="1" customFormat="1" ht="16.5" customHeight="1">
      <c r="A5" s="12" t="s">
        <v>13</v>
      </c>
      <c r="B5" s="12" t="s">
        <v>8</v>
      </c>
      <c r="C5" s="10" t="s">
        <v>7</v>
      </c>
      <c r="D5" s="10">
        <v>47</v>
      </c>
      <c r="E5" s="13"/>
    </row>
    <row r="6" spans="1:5" s="53" customFormat="1" ht="16.5" customHeight="1">
      <c r="A6" s="40" t="s">
        <v>97</v>
      </c>
      <c r="B6" s="40" t="s">
        <v>98</v>
      </c>
      <c r="C6" s="38" t="s">
        <v>100</v>
      </c>
      <c r="D6" s="38">
        <v>8</v>
      </c>
      <c r="E6" s="13"/>
    </row>
    <row r="7" spans="1:5" s="1" customFormat="1" ht="16.5" customHeight="1">
      <c r="A7" s="12" t="s">
        <v>9</v>
      </c>
      <c r="B7" s="12" t="s">
        <v>14</v>
      </c>
      <c r="C7" s="10" t="s">
        <v>7</v>
      </c>
      <c r="D7" s="10">
        <v>1</v>
      </c>
      <c r="E7" s="13"/>
    </row>
    <row r="8" spans="1:5" s="1" customFormat="1" ht="16.5" customHeight="1">
      <c r="A8" s="12" t="s">
        <v>9</v>
      </c>
      <c r="B8" s="12" t="s">
        <v>15</v>
      </c>
      <c r="C8" s="10" t="s">
        <v>7</v>
      </c>
      <c r="D8" s="10">
        <v>8</v>
      </c>
      <c r="E8" s="13"/>
    </row>
    <row r="9" spans="1:5" s="1" customFormat="1" ht="16.5" customHeight="1">
      <c r="A9" s="12" t="s">
        <v>9</v>
      </c>
      <c r="B9" s="12" t="s">
        <v>16</v>
      </c>
      <c r="C9" s="10" t="s">
        <v>7</v>
      </c>
      <c r="D9" s="10">
        <v>33</v>
      </c>
      <c r="E9" s="13"/>
    </row>
    <row r="10" spans="1:5" s="1" customFormat="1" ht="16.5" customHeight="1">
      <c r="A10" s="12" t="s">
        <v>9</v>
      </c>
      <c r="B10" s="12" t="s">
        <v>17</v>
      </c>
      <c r="C10" s="10" t="s">
        <v>7</v>
      </c>
      <c r="D10" s="10">
        <v>2</v>
      </c>
      <c r="E10" s="13"/>
    </row>
    <row r="11" spans="1:5" s="1" customFormat="1" ht="16.5" customHeight="1">
      <c r="A11" s="12" t="s">
        <v>18</v>
      </c>
      <c r="B11" s="12" t="s">
        <v>19</v>
      </c>
      <c r="C11" s="10" t="s">
        <v>7</v>
      </c>
      <c r="D11" s="10">
        <v>2</v>
      </c>
      <c r="E11" s="13"/>
    </row>
    <row r="12" spans="1:5" s="1" customFormat="1" ht="16.5" customHeight="1">
      <c r="A12" s="12" t="s">
        <v>18</v>
      </c>
      <c r="B12" s="40" t="s">
        <v>102</v>
      </c>
      <c r="C12" s="10" t="s">
        <v>7</v>
      </c>
      <c r="D12" s="10">
        <v>13</v>
      </c>
      <c r="E12" s="13"/>
    </row>
    <row r="13" spans="1:5" s="1" customFormat="1" ht="16.5" customHeight="1">
      <c r="A13" s="12" t="s">
        <v>20</v>
      </c>
      <c r="B13" s="12" t="s">
        <v>21</v>
      </c>
      <c r="C13" s="10" t="s">
        <v>7</v>
      </c>
      <c r="D13" s="10">
        <v>3</v>
      </c>
      <c r="E13" s="13"/>
    </row>
    <row r="14" spans="1:5" s="1" customFormat="1" ht="16.5" customHeight="1">
      <c r="A14" s="12" t="s">
        <v>20</v>
      </c>
      <c r="B14" s="12" t="s">
        <v>22</v>
      </c>
      <c r="C14" s="10" t="s">
        <v>7</v>
      </c>
      <c r="D14" s="10">
        <v>4</v>
      </c>
      <c r="E14" s="13"/>
    </row>
    <row r="15" spans="1:5" s="1" customFormat="1" ht="16.5" customHeight="1">
      <c r="A15" s="12" t="s">
        <v>23</v>
      </c>
      <c r="B15" s="12"/>
      <c r="C15" s="10" t="s">
        <v>7</v>
      </c>
      <c r="D15" s="10">
        <v>21</v>
      </c>
      <c r="E15" s="13"/>
    </row>
    <row r="16" spans="1:5" s="1" customFormat="1" ht="16.5" customHeight="1">
      <c r="A16" s="12" t="s">
        <v>24</v>
      </c>
      <c r="B16" s="12" t="s">
        <v>25</v>
      </c>
      <c r="C16" s="10" t="s">
        <v>26</v>
      </c>
      <c r="D16" s="10">
        <f>29.5+20+26.5</f>
        <v>76</v>
      </c>
      <c r="E16" s="13"/>
    </row>
    <row r="17" spans="1:5" s="1" customFormat="1" ht="16.5" customHeight="1">
      <c r="A17" s="12" t="s">
        <v>27</v>
      </c>
      <c r="B17" s="40" t="s">
        <v>101</v>
      </c>
      <c r="C17" s="10" t="s">
        <v>26</v>
      </c>
      <c r="D17" s="10">
        <f>12.5+17.5+5+6+27.5</f>
        <v>68.5</v>
      </c>
      <c r="E17" s="13"/>
    </row>
    <row r="18" spans="1:5" s="1" customFormat="1" ht="16.5" customHeight="1">
      <c r="A18" s="12" t="s">
        <v>10</v>
      </c>
      <c r="B18" s="12" t="s">
        <v>86</v>
      </c>
      <c r="C18" s="10" t="s">
        <v>11</v>
      </c>
      <c r="D18" s="58">
        <f>(76*1.2)+(68.5*1.06)+(59*0.7)</f>
        <v>205.11</v>
      </c>
      <c r="E18" s="13"/>
    </row>
    <row r="19" spans="1:5" s="53" customFormat="1" ht="16.5" customHeight="1">
      <c r="A19" s="40" t="s">
        <v>103</v>
      </c>
      <c r="B19" s="40"/>
      <c r="C19" s="38" t="s">
        <v>104</v>
      </c>
      <c r="D19" s="59">
        <v>11.266</v>
      </c>
      <c r="E19" s="13"/>
    </row>
    <row r="20" spans="1:5" s="53" customFormat="1" ht="16.5" customHeight="1">
      <c r="A20" s="40" t="s">
        <v>105</v>
      </c>
      <c r="B20" s="40"/>
      <c r="C20" s="38" t="s">
        <v>104</v>
      </c>
      <c r="D20" s="59">
        <v>2.8000000000000001E-2</v>
      </c>
      <c r="E20" s="13"/>
    </row>
    <row r="21" spans="1:5" s="1" customFormat="1" ht="16.5" customHeight="1">
      <c r="A21" s="7" t="s">
        <v>28</v>
      </c>
      <c r="B21" s="12"/>
      <c r="C21" s="10"/>
      <c r="D21" s="10"/>
      <c r="E21" s="13"/>
    </row>
    <row r="22" spans="1:5" s="1" customFormat="1" ht="16.5" customHeight="1">
      <c r="A22" s="12" t="s">
        <v>9</v>
      </c>
      <c r="B22" s="12" t="s">
        <v>16</v>
      </c>
      <c r="C22" s="10" t="s">
        <v>7</v>
      </c>
      <c r="D22" s="10">
        <v>41</v>
      </c>
      <c r="E22" s="13"/>
    </row>
    <row r="23" spans="1:5" s="1" customFormat="1" ht="16.5" customHeight="1">
      <c r="A23" s="12" t="s">
        <v>9</v>
      </c>
      <c r="B23" s="12" t="s">
        <v>17</v>
      </c>
      <c r="C23" s="10" t="s">
        <v>7</v>
      </c>
      <c r="D23" s="10">
        <v>2</v>
      </c>
      <c r="E23" s="13"/>
    </row>
    <row r="24" spans="1:5" s="1" customFormat="1" ht="16.5" customHeight="1">
      <c r="A24" s="12" t="s">
        <v>18</v>
      </c>
      <c r="B24" s="40" t="s">
        <v>102</v>
      </c>
      <c r="C24" s="10" t="s">
        <v>7</v>
      </c>
      <c r="D24" s="10">
        <v>2</v>
      </c>
      <c r="E24" s="13"/>
    </row>
    <row r="25" spans="1:5" s="1" customFormat="1" ht="16.5" customHeight="1">
      <c r="A25" s="12" t="s">
        <v>20</v>
      </c>
      <c r="B25" s="12" t="s">
        <v>21</v>
      </c>
      <c r="C25" s="10" t="s">
        <v>7</v>
      </c>
      <c r="D25" s="10">
        <v>1</v>
      </c>
      <c r="E25" s="13"/>
    </row>
    <row r="26" spans="1:5" s="1" customFormat="1" ht="16.5" customHeight="1">
      <c r="A26" s="12" t="s">
        <v>20</v>
      </c>
      <c r="B26" s="12" t="s">
        <v>22</v>
      </c>
      <c r="C26" s="10" t="s">
        <v>7</v>
      </c>
      <c r="D26" s="10">
        <v>2</v>
      </c>
      <c r="E26" s="13"/>
    </row>
    <row r="27" spans="1:5" s="1" customFormat="1" ht="16.5" customHeight="1">
      <c r="A27" s="12" t="s">
        <v>24</v>
      </c>
      <c r="B27" s="12" t="s">
        <v>25</v>
      </c>
      <c r="C27" s="10" t="s">
        <v>26</v>
      </c>
      <c r="D27" s="10">
        <f>35+2.5+2.5+12+12+2.5+36</f>
        <v>102.5</v>
      </c>
      <c r="E27" s="13"/>
    </row>
    <row r="28" spans="1:5" s="1" customFormat="1" ht="16.5" customHeight="1">
      <c r="A28" s="12" t="s">
        <v>27</v>
      </c>
      <c r="B28" s="40" t="s">
        <v>101</v>
      </c>
      <c r="C28" s="10" t="s">
        <v>26</v>
      </c>
      <c r="D28" s="10">
        <f>30+17+31+17+38+3+3+6+12+11.5+3+11+3+2</f>
        <v>187.5</v>
      </c>
      <c r="E28" s="13"/>
    </row>
    <row r="29" spans="1:5" s="1" customFormat="1" ht="16.5" customHeight="1">
      <c r="A29" s="12" t="s">
        <v>10</v>
      </c>
      <c r="B29" s="12" t="s">
        <v>86</v>
      </c>
      <c r="C29" s="10" t="s">
        <v>11</v>
      </c>
      <c r="D29" s="10">
        <f>(102.5*1.2)+(187.5*1.06)+(45*0.7)</f>
        <v>353.25</v>
      </c>
      <c r="E29" s="13"/>
    </row>
    <row r="30" spans="1:5" s="53" customFormat="1" ht="16.5" customHeight="1">
      <c r="A30" s="40" t="s">
        <v>103</v>
      </c>
      <c r="B30" s="40"/>
      <c r="C30" s="38" t="s">
        <v>104</v>
      </c>
      <c r="D30" s="38">
        <v>11.135999999999999</v>
      </c>
      <c r="E30" s="13"/>
    </row>
    <row r="31" spans="1:5" s="53" customFormat="1" ht="16.5" customHeight="1">
      <c r="A31" s="40"/>
      <c r="B31" s="40"/>
      <c r="C31" s="38"/>
      <c r="D31" s="38"/>
      <c r="E31" s="13"/>
    </row>
    <row r="32" spans="1:5" s="1" customFormat="1" ht="16.5" customHeight="1">
      <c r="A32" s="7" t="s">
        <v>29</v>
      </c>
      <c r="B32" s="12"/>
      <c r="C32" s="10"/>
      <c r="D32" s="10"/>
      <c r="E32" s="13"/>
    </row>
    <row r="33" spans="1:5" s="1" customFormat="1" ht="16.5" customHeight="1">
      <c r="A33" s="12" t="s">
        <v>9</v>
      </c>
      <c r="B33" s="12" t="s">
        <v>16</v>
      </c>
      <c r="C33" s="10" t="s">
        <v>7</v>
      </c>
      <c r="D33" s="10">
        <v>39</v>
      </c>
      <c r="E33" s="13"/>
    </row>
    <row r="34" spans="1:5" s="1" customFormat="1" ht="16.5" customHeight="1">
      <c r="A34" s="12" t="s">
        <v>9</v>
      </c>
      <c r="B34" s="12" t="s">
        <v>17</v>
      </c>
      <c r="C34" s="10" t="s">
        <v>7</v>
      </c>
      <c r="D34" s="10">
        <v>2</v>
      </c>
      <c r="E34" s="13"/>
    </row>
    <row r="35" spans="1:5" s="1" customFormat="1" ht="16.5" customHeight="1">
      <c r="A35" s="12" t="s">
        <v>18</v>
      </c>
      <c r="B35" s="40" t="s">
        <v>102</v>
      </c>
      <c r="C35" s="10" t="s">
        <v>7</v>
      </c>
      <c r="D35" s="10">
        <v>2</v>
      </c>
      <c r="E35" s="13"/>
    </row>
    <row r="36" spans="1:5" s="1" customFormat="1" ht="16.5" customHeight="1">
      <c r="A36" s="12" t="s">
        <v>20</v>
      </c>
      <c r="B36" s="12" t="s">
        <v>21</v>
      </c>
      <c r="C36" s="10" t="s">
        <v>7</v>
      </c>
      <c r="D36" s="10">
        <v>1</v>
      </c>
      <c r="E36" s="13"/>
    </row>
    <row r="37" spans="1:5" s="1" customFormat="1" ht="16.5" customHeight="1">
      <c r="A37" s="12" t="s">
        <v>20</v>
      </c>
      <c r="B37" s="12" t="s">
        <v>22</v>
      </c>
      <c r="C37" s="10" t="s">
        <v>7</v>
      </c>
      <c r="D37" s="10">
        <v>2</v>
      </c>
      <c r="E37" s="13"/>
    </row>
    <row r="38" spans="1:5" s="1" customFormat="1" ht="16.5" customHeight="1">
      <c r="A38" s="12" t="s">
        <v>24</v>
      </c>
      <c r="B38" s="12" t="s">
        <v>25</v>
      </c>
      <c r="C38" s="10" t="s">
        <v>26</v>
      </c>
      <c r="D38" s="10">
        <f>33+21+21+36</f>
        <v>111</v>
      </c>
      <c r="E38" s="13"/>
    </row>
    <row r="39" spans="1:5" s="1" customFormat="1" ht="16.5" customHeight="1">
      <c r="A39" s="12" t="s">
        <v>27</v>
      </c>
      <c r="B39" s="40" t="s">
        <v>101</v>
      </c>
      <c r="C39" s="10" t="s">
        <v>26</v>
      </c>
      <c r="D39" s="10">
        <f>36.5+23+13+3+7+17.5+16.5+3+11.5+3+34+2+16.5</f>
        <v>186.5</v>
      </c>
      <c r="E39" s="13"/>
    </row>
    <row r="40" spans="1:5" s="1" customFormat="1" ht="16.5" customHeight="1">
      <c r="A40" s="12" t="s">
        <v>10</v>
      </c>
      <c r="B40" s="12" t="s">
        <v>86</v>
      </c>
      <c r="C40" s="10" t="s">
        <v>11</v>
      </c>
      <c r="D40" s="10">
        <f>(111*1.2)+(186.5*1.06)+(41*0.7)</f>
        <v>359.59</v>
      </c>
      <c r="E40" s="13"/>
    </row>
    <row r="41" spans="1:5" s="53" customFormat="1" ht="16.5" customHeight="1">
      <c r="A41" s="40" t="s">
        <v>103</v>
      </c>
      <c r="B41" s="40"/>
      <c r="C41" s="38" t="s">
        <v>104</v>
      </c>
      <c r="D41" s="38">
        <v>11.587</v>
      </c>
      <c r="E41" s="13"/>
    </row>
    <row r="42" spans="1:5" s="1" customFormat="1" ht="16.5" customHeight="1">
      <c r="A42" s="7" t="s">
        <v>30</v>
      </c>
      <c r="B42" s="12"/>
      <c r="C42" s="10"/>
      <c r="D42" s="10"/>
      <c r="E42" s="13"/>
    </row>
    <row r="43" spans="1:5" s="1" customFormat="1" ht="16.5" customHeight="1">
      <c r="A43" s="12" t="s">
        <v>9</v>
      </c>
      <c r="B43" s="12" t="s">
        <v>16</v>
      </c>
      <c r="C43" s="10" t="s">
        <v>7</v>
      </c>
      <c r="D43" s="10">
        <v>39</v>
      </c>
      <c r="E43" s="13"/>
    </row>
    <row r="44" spans="1:5" s="1" customFormat="1" ht="16.5" customHeight="1">
      <c r="A44" s="12" t="s">
        <v>9</v>
      </c>
      <c r="B44" s="12" t="s">
        <v>17</v>
      </c>
      <c r="C44" s="10" t="s">
        <v>7</v>
      </c>
      <c r="D44" s="10">
        <v>2</v>
      </c>
      <c r="E44" s="13"/>
    </row>
    <row r="45" spans="1:5" s="1" customFormat="1" ht="16.5" customHeight="1">
      <c r="A45" s="12" t="s">
        <v>18</v>
      </c>
      <c r="B45" s="40" t="s">
        <v>102</v>
      </c>
      <c r="C45" s="10" t="s">
        <v>7</v>
      </c>
      <c r="D45" s="10">
        <v>2</v>
      </c>
      <c r="E45" s="13"/>
    </row>
    <row r="46" spans="1:5" s="1" customFormat="1" ht="16.5" customHeight="1">
      <c r="A46" s="12" t="s">
        <v>20</v>
      </c>
      <c r="B46" s="12" t="s">
        <v>21</v>
      </c>
      <c r="C46" s="10" t="s">
        <v>7</v>
      </c>
      <c r="D46" s="10">
        <v>1</v>
      </c>
      <c r="E46" s="13"/>
    </row>
    <row r="47" spans="1:5" s="1" customFormat="1" ht="16.5" customHeight="1">
      <c r="A47" s="12" t="s">
        <v>20</v>
      </c>
      <c r="B47" s="12" t="s">
        <v>22</v>
      </c>
      <c r="C47" s="10" t="s">
        <v>7</v>
      </c>
      <c r="D47" s="10">
        <v>2</v>
      </c>
      <c r="E47" s="13"/>
    </row>
    <row r="48" spans="1:5" s="1" customFormat="1" ht="16.5" customHeight="1">
      <c r="A48" s="12" t="s">
        <v>24</v>
      </c>
      <c r="B48" s="12" t="s">
        <v>25</v>
      </c>
      <c r="C48" s="10" t="s">
        <v>26</v>
      </c>
      <c r="D48" s="10">
        <f>33+19.5+20+37</f>
        <v>109.5</v>
      </c>
      <c r="E48" s="13"/>
    </row>
    <row r="49" spans="1:5" s="1" customFormat="1" ht="16.5" customHeight="1">
      <c r="A49" s="12" t="s">
        <v>27</v>
      </c>
      <c r="B49" s="40" t="s">
        <v>101</v>
      </c>
      <c r="C49" s="10" t="s">
        <v>26</v>
      </c>
      <c r="D49" s="10">
        <f>34+5.5+21+3+3+3+3+3+8.5+13+3+12.5+16.5+30+11.5</f>
        <v>170.5</v>
      </c>
      <c r="E49" s="13"/>
    </row>
    <row r="50" spans="1:5" s="1" customFormat="1" ht="16.5" customHeight="1">
      <c r="A50" s="12" t="s">
        <v>10</v>
      </c>
      <c r="B50" s="12" t="s">
        <v>86</v>
      </c>
      <c r="C50" s="10" t="s">
        <v>11</v>
      </c>
      <c r="D50" s="10">
        <f>(109*1.2)+(170.5*1.06)+(43*0.7)</f>
        <v>341.63</v>
      </c>
      <c r="E50" s="13"/>
    </row>
    <row r="51" spans="1:5" s="53" customFormat="1" ht="16.5" customHeight="1">
      <c r="A51" s="40" t="s">
        <v>103</v>
      </c>
      <c r="B51" s="40"/>
      <c r="C51" s="38" t="s">
        <v>104</v>
      </c>
      <c r="D51" s="38">
        <v>11.224</v>
      </c>
      <c r="E51" s="13"/>
    </row>
    <row r="52" spans="1:5" s="1" customFormat="1" ht="16.5" customHeight="1">
      <c r="A52" s="7" t="s">
        <v>35</v>
      </c>
      <c r="B52" s="12"/>
      <c r="C52" s="10"/>
      <c r="D52" s="10"/>
      <c r="E52" s="13"/>
    </row>
    <row r="53" spans="1:5" s="1" customFormat="1" ht="16.5" customHeight="1">
      <c r="A53" s="12" t="s">
        <v>9</v>
      </c>
      <c r="B53" s="12" t="s">
        <v>19</v>
      </c>
      <c r="C53" s="10" t="s">
        <v>7</v>
      </c>
      <c r="D53" s="10">
        <v>7</v>
      </c>
      <c r="E53" s="13"/>
    </row>
    <row r="54" spans="1:5" s="1" customFormat="1" ht="16.5" customHeight="1">
      <c r="A54" s="12" t="s">
        <v>31</v>
      </c>
      <c r="B54" s="12" t="s">
        <v>32</v>
      </c>
      <c r="C54" s="10" t="s">
        <v>34</v>
      </c>
      <c r="D54" s="10">
        <v>1</v>
      </c>
      <c r="E54" s="13"/>
    </row>
    <row r="55" spans="1:5" s="1" customFormat="1" ht="16.5" customHeight="1">
      <c r="A55" s="12" t="s">
        <v>37</v>
      </c>
      <c r="B55" s="12" t="s">
        <v>86</v>
      </c>
      <c r="C55" s="10" t="s">
        <v>38</v>
      </c>
      <c r="D55" s="10">
        <v>4.9000000000000004</v>
      </c>
      <c r="E55" s="13"/>
    </row>
    <row r="56" spans="1:5" s="53" customFormat="1" ht="16.5" customHeight="1">
      <c r="A56" s="40" t="s">
        <v>103</v>
      </c>
      <c r="B56" s="40"/>
      <c r="C56" s="38" t="s">
        <v>104</v>
      </c>
      <c r="D56" s="38">
        <v>0.189</v>
      </c>
      <c r="E56" s="13"/>
    </row>
    <row r="57" spans="1:5" s="1" customFormat="1" ht="16.5" customHeight="1">
      <c r="A57" s="7" t="s">
        <v>93</v>
      </c>
      <c r="B57" s="12"/>
      <c r="C57" s="10"/>
      <c r="D57" s="10"/>
      <c r="E57" s="13"/>
    </row>
    <row r="58" spans="1:5" s="1" customFormat="1" ht="16.5" customHeight="1">
      <c r="A58" s="12" t="s">
        <v>9</v>
      </c>
      <c r="B58" s="12" t="s">
        <v>19</v>
      </c>
      <c r="C58" s="10" t="s">
        <v>7</v>
      </c>
      <c r="D58" s="10">
        <v>9</v>
      </c>
      <c r="E58" s="13"/>
    </row>
    <row r="59" spans="1:5" s="1" customFormat="1" ht="16.5" customHeight="1">
      <c r="A59" s="12" t="s">
        <v>31</v>
      </c>
      <c r="B59" s="12" t="s">
        <v>36</v>
      </c>
      <c r="C59" s="10" t="s">
        <v>34</v>
      </c>
      <c r="D59" s="10">
        <v>1</v>
      </c>
      <c r="E59" s="13"/>
    </row>
    <row r="60" spans="1:5" s="1" customFormat="1" ht="16.5" customHeight="1">
      <c r="A60" s="12" t="s">
        <v>31</v>
      </c>
      <c r="B60" s="12" t="s">
        <v>32</v>
      </c>
      <c r="C60" s="10" t="s">
        <v>34</v>
      </c>
      <c r="D60" s="10">
        <v>1</v>
      </c>
      <c r="E60" s="13"/>
    </row>
    <row r="61" spans="1:5" s="1" customFormat="1" ht="16.5" customHeight="1">
      <c r="A61" s="12" t="s">
        <v>37</v>
      </c>
      <c r="B61" s="12" t="s">
        <v>86</v>
      </c>
      <c r="C61" s="10" t="s">
        <v>38</v>
      </c>
      <c r="D61" s="10">
        <v>6.3</v>
      </c>
      <c r="E61" s="13"/>
    </row>
    <row r="62" spans="1:5" s="53" customFormat="1" ht="16.5" customHeight="1">
      <c r="A62" s="40" t="s">
        <v>103</v>
      </c>
      <c r="B62" s="40"/>
      <c r="C62" s="38" t="s">
        <v>104</v>
      </c>
      <c r="D62" s="38">
        <v>0.25600000000000001</v>
      </c>
      <c r="E62" s="13"/>
    </row>
    <row r="63" spans="1:5" s="1" customFormat="1" ht="16.5" customHeight="1">
      <c r="A63" s="7" t="s">
        <v>39</v>
      </c>
      <c r="B63" s="12"/>
      <c r="C63" s="10"/>
      <c r="D63" s="10"/>
      <c r="E63" s="13"/>
    </row>
    <row r="64" spans="1:5" s="1" customFormat="1" ht="16.5" customHeight="1">
      <c r="A64" s="7" t="s">
        <v>59</v>
      </c>
      <c r="B64" s="12"/>
      <c r="C64" s="10"/>
      <c r="D64" s="10"/>
      <c r="E64" s="13"/>
    </row>
    <row r="65" spans="1:5" s="18" customFormat="1" ht="16.5" customHeight="1">
      <c r="A65" s="12" t="s">
        <v>23</v>
      </c>
      <c r="B65" s="12" t="s">
        <v>58</v>
      </c>
      <c r="C65" s="10" t="s">
        <v>41</v>
      </c>
      <c r="D65" s="10">
        <v>21</v>
      </c>
      <c r="E65" s="13"/>
    </row>
    <row r="66" spans="1:5" s="53" customFormat="1" ht="16.5" customHeight="1">
      <c r="A66" s="40" t="s">
        <v>97</v>
      </c>
      <c r="B66" s="40" t="s">
        <v>99</v>
      </c>
      <c r="C66" s="38" t="s">
        <v>100</v>
      </c>
      <c r="D66" s="38">
        <v>14</v>
      </c>
      <c r="E66" s="13"/>
    </row>
    <row r="67" spans="1:5" s="18" customFormat="1" ht="16.5" customHeight="1">
      <c r="A67" s="40" t="s">
        <v>97</v>
      </c>
      <c r="B67" s="39" t="s">
        <v>98</v>
      </c>
      <c r="C67" s="10" t="s">
        <v>34</v>
      </c>
      <c r="D67" s="10">
        <v>14</v>
      </c>
      <c r="E67" s="13"/>
    </row>
    <row r="68" spans="1:5" s="18" customFormat="1" ht="16.5" customHeight="1">
      <c r="A68" s="12" t="s">
        <v>54</v>
      </c>
      <c r="B68" s="12" t="s">
        <v>55</v>
      </c>
      <c r="C68" s="10" t="s">
        <v>41</v>
      </c>
      <c r="D68" s="10">
        <v>51</v>
      </c>
      <c r="E68" s="13"/>
    </row>
    <row r="69" spans="1:5" s="18" customFormat="1" ht="16.5" customHeight="1">
      <c r="A69" s="12" t="s">
        <v>57</v>
      </c>
      <c r="B69" s="12" t="s">
        <v>43</v>
      </c>
      <c r="C69" s="10" t="s">
        <v>41</v>
      </c>
      <c r="D69" s="10">
        <v>61</v>
      </c>
      <c r="E69" s="13"/>
    </row>
    <row r="70" spans="1:5" s="18" customFormat="1" ht="16.5" customHeight="1">
      <c r="A70" s="44" t="s">
        <v>90</v>
      </c>
      <c r="B70" s="12" t="s">
        <v>51</v>
      </c>
      <c r="C70" s="10" t="s">
        <v>48</v>
      </c>
      <c r="D70" s="10">
        <v>302.5</v>
      </c>
      <c r="E70" s="13"/>
    </row>
    <row r="71" spans="1:5" s="18" customFormat="1" ht="16.5" customHeight="1">
      <c r="A71" s="44" t="s">
        <v>90</v>
      </c>
      <c r="B71" s="12" t="s">
        <v>56</v>
      </c>
      <c r="C71" s="10" t="s">
        <v>48</v>
      </c>
      <c r="D71" s="10">
        <v>59.4</v>
      </c>
      <c r="E71" s="13"/>
    </row>
    <row r="72" spans="1:5" s="18" customFormat="1" ht="16.5" customHeight="1">
      <c r="A72" s="20" t="s">
        <v>52</v>
      </c>
      <c r="B72" s="19" t="s">
        <v>53</v>
      </c>
      <c r="C72" s="21" t="s">
        <v>47</v>
      </c>
      <c r="D72" s="10">
        <v>151.25</v>
      </c>
      <c r="E72" s="13"/>
    </row>
    <row r="73" spans="1:5" s="53" customFormat="1" ht="16.5" customHeight="1">
      <c r="A73" s="44" t="s">
        <v>103</v>
      </c>
      <c r="B73" s="41"/>
      <c r="C73" s="42" t="s">
        <v>104</v>
      </c>
      <c r="D73" s="38">
        <v>20.838000000000001</v>
      </c>
      <c r="E73" s="13"/>
    </row>
    <row r="74" spans="1:5" s="53" customFormat="1" ht="16.5" customHeight="1">
      <c r="A74" s="44" t="s">
        <v>105</v>
      </c>
      <c r="B74" s="41"/>
      <c r="C74" s="42" t="s">
        <v>104</v>
      </c>
      <c r="D74" s="38">
        <v>1.147</v>
      </c>
      <c r="E74" s="13"/>
    </row>
    <row r="75" spans="1:5" s="1" customFormat="1" ht="16.5" customHeight="1">
      <c r="A75" s="7" t="s">
        <v>67</v>
      </c>
      <c r="B75" s="12"/>
      <c r="C75" s="10"/>
      <c r="D75" s="10"/>
      <c r="E75" s="13"/>
    </row>
    <row r="76" spans="1:5" s="18" customFormat="1" ht="16.5" customHeight="1">
      <c r="A76" s="12" t="s">
        <v>9</v>
      </c>
      <c r="B76" s="12" t="s">
        <v>61</v>
      </c>
      <c r="C76" s="10" t="s">
        <v>41</v>
      </c>
      <c r="D76" s="10">
        <v>12</v>
      </c>
      <c r="E76" s="13"/>
    </row>
    <row r="77" spans="1:5" s="1" customFormat="1" ht="16.5" customHeight="1">
      <c r="A77" s="12" t="s">
        <v>9</v>
      </c>
      <c r="B77" s="12" t="s">
        <v>40</v>
      </c>
      <c r="C77" s="10" t="s">
        <v>41</v>
      </c>
      <c r="D77" s="10">
        <f>(12*7)+16+20+(15*4)+18+8</f>
        <v>206</v>
      </c>
      <c r="E77" s="13"/>
    </row>
    <row r="78" spans="1:5" s="1" customFormat="1" ht="16.5" customHeight="1">
      <c r="A78" s="12" t="s">
        <v>42</v>
      </c>
      <c r="B78" s="12" t="s">
        <v>43</v>
      </c>
      <c r="C78" s="10" t="s">
        <v>41</v>
      </c>
      <c r="D78" s="10">
        <v>215</v>
      </c>
      <c r="E78" s="13"/>
    </row>
    <row r="79" spans="1:5" s="34" customFormat="1" ht="16.5" customHeight="1">
      <c r="A79" s="12" t="s">
        <v>88</v>
      </c>
      <c r="B79" s="12"/>
      <c r="C79" s="10" t="s">
        <v>41</v>
      </c>
      <c r="D79" s="10">
        <v>215</v>
      </c>
      <c r="E79" s="13"/>
    </row>
    <row r="80" spans="1:5" s="1" customFormat="1" ht="16.5" customHeight="1">
      <c r="A80" s="12" t="s">
        <v>31</v>
      </c>
      <c r="B80" s="12" t="s">
        <v>62</v>
      </c>
      <c r="C80" s="10" t="s">
        <v>41</v>
      </c>
      <c r="D80" s="10">
        <v>2</v>
      </c>
      <c r="E80" s="13"/>
    </row>
    <row r="81" spans="1:5" s="18" customFormat="1" ht="16.5" customHeight="1">
      <c r="A81" s="12" t="s">
        <v>31</v>
      </c>
      <c r="B81" s="12" t="s">
        <v>63</v>
      </c>
      <c r="C81" s="10" t="s">
        <v>7</v>
      </c>
      <c r="D81" s="10">
        <v>14</v>
      </c>
      <c r="E81" s="13"/>
    </row>
    <row r="82" spans="1:5" s="1" customFormat="1" ht="16.5" customHeight="1">
      <c r="A82" s="12" t="s">
        <v>44</v>
      </c>
      <c r="B82" s="12" t="s">
        <v>43</v>
      </c>
      <c r="C82" s="10" t="s">
        <v>41</v>
      </c>
      <c r="D82" s="10">
        <v>14</v>
      </c>
      <c r="E82" s="13"/>
    </row>
    <row r="83" spans="1:5" s="1" customFormat="1" ht="16.5" customHeight="1">
      <c r="A83" s="12" t="s">
        <v>45</v>
      </c>
      <c r="B83" s="12" t="s">
        <v>46</v>
      </c>
      <c r="C83" s="10" t="s">
        <v>48</v>
      </c>
      <c r="D83" s="10">
        <v>359.26</v>
      </c>
      <c r="E83" s="13"/>
    </row>
    <row r="84" spans="1:5" s="1" customFormat="1" ht="16.5" customHeight="1">
      <c r="A84" s="12" t="s">
        <v>45</v>
      </c>
      <c r="B84" s="12" t="s">
        <v>49</v>
      </c>
      <c r="C84" s="10" t="s">
        <v>48</v>
      </c>
      <c r="D84" s="10">
        <v>7.48</v>
      </c>
      <c r="E84" s="13"/>
    </row>
    <row r="85" spans="1:5" s="1" customFormat="1" ht="16.5" customHeight="1">
      <c r="A85" s="12" t="s">
        <v>50</v>
      </c>
      <c r="B85" s="12" t="s">
        <v>46</v>
      </c>
      <c r="C85" s="10" t="s">
        <v>48</v>
      </c>
      <c r="D85" s="10">
        <v>236.5</v>
      </c>
      <c r="E85" s="13"/>
    </row>
    <row r="86" spans="1:5" s="1" customFormat="1" ht="16.5" customHeight="1">
      <c r="A86" s="44" t="s">
        <v>90</v>
      </c>
      <c r="B86" s="12" t="s">
        <v>51</v>
      </c>
      <c r="C86" s="10" t="s">
        <v>48</v>
      </c>
      <c r="D86" s="10">
        <v>1314.83</v>
      </c>
      <c r="E86" s="13"/>
    </row>
    <row r="87" spans="1:5" s="1" customFormat="1" ht="16.5" customHeight="1">
      <c r="A87" s="20" t="s">
        <v>52</v>
      </c>
      <c r="B87" s="19" t="s">
        <v>53</v>
      </c>
      <c r="C87" s="21" t="s">
        <v>47</v>
      </c>
      <c r="D87" s="10">
        <v>607.64</v>
      </c>
      <c r="E87" s="13"/>
    </row>
    <row r="88" spans="1:5" s="53" customFormat="1" ht="16.5" customHeight="1">
      <c r="A88" s="44" t="s">
        <v>103</v>
      </c>
      <c r="B88" s="41"/>
      <c r="C88" s="42" t="s">
        <v>104</v>
      </c>
      <c r="D88" s="38">
        <v>87.792000000000002</v>
      </c>
      <c r="E88" s="13"/>
    </row>
    <row r="89" spans="1:5" s="1" customFormat="1" ht="16.5" customHeight="1">
      <c r="A89" s="7" t="s">
        <v>68</v>
      </c>
      <c r="B89" s="12"/>
      <c r="C89" s="10"/>
      <c r="D89" s="10"/>
      <c r="E89" s="13"/>
    </row>
    <row r="90" spans="1:5" s="1" customFormat="1" ht="16.5" customHeight="1">
      <c r="A90" s="12" t="s">
        <v>60</v>
      </c>
      <c r="B90" s="12" t="s">
        <v>64</v>
      </c>
      <c r="C90" s="10" t="s">
        <v>41</v>
      </c>
      <c r="D90" s="10">
        <v>63</v>
      </c>
      <c r="E90" s="13"/>
    </row>
    <row r="91" spans="1:5" s="1" customFormat="1" ht="16.5" customHeight="1">
      <c r="A91" s="12" t="s">
        <v>60</v>
      </c>
      <c r="B91" s="12" t="s">
        <v>65</v>
      </c>
      <c r="C91" s="10" t="s">
        <v>41</v>
      </c>
      <c r="D91" s="10">
        <v>11</v>
      </c>
      <c r="E91" s="13"/>
    </row>
    <row r="92" spans="1:5" s="1" customFormat="1" ht="16.5" customHeight="1">
      <c r="A92" s="12" t="s">
        <v>60</v>
      </c>
      <c r="B92" s="12" t="s">
        <v>66</v>
      </c>
      <c r="C92" s="10" t="s">
        <v>41</v>
      </c>
      <c r="D92" s="10">
        <v>3</v>
      </c>
      <c r="E92" s="13"/>
    </row>
    <row r="93" spans="1:5" s="29" customFormat="1" ht="16.5" customHeight="1">
      <c r="A93" s="14" t="s">
        <v>31</v>
      </c>
      <c r="B93" s="12" t="s">
        <v>62</v>
      </c>
      <c r="C93" s="10" t="s">
        <v>41</v>
      </c>
      <c r="D93" s="10">
        <v>2</v>
      </c>
      <c r="E93" s="13"/>
    </row>
    <row r="94" spans="1:5" s="29" customFormat="1" ht="16.5" customHeight="1">
      <c r="A94" s="14" t="s">
        <v>31</v>
      </c>
      <c r="B94" s="12" t="s">
        <v>63</v>
      </c>
      <c r="C94" s="10" t="s">
        <v>41</v>
      </c>
      <c r="D94" s="10">
        <v>3</v>
      </c>
      <c r="E94" s="13"/>
    </row>
    <row r="95" spans="1:5" s="1" customFormat="1" ht="16.5" customHeight="1">
      <c r="A95" s="25" t="s">
        <v>71</v>
      </c>
      <c r="B95" s="40" t="s">
        <v>94</v>
      </c>
      <c r="C95" s="10" t="s">
        <v>48</v>
      </c>
      <c r="D95" s="10">
        <f>9+42+31.4+120.4</f>
        <v>202.8</v>
      </c>
      <c r="E95" s="13"/>
    </row>
    <row r="96" spans="1:5" s="24" customFormat="1" ht="16.5" customHeight="1">
      <c r="A96" s="25" t="s">
        <v>70</v>
      </c>
      <c r="B96" s="40" t="s">
        <v>94</v>
      </c>
      <c r="C96" s="10" t="s">
        <v>48</v>
      </c>
      <c r="D96" s="10">
        <f>9+42+31.4+120.4</f>
        <v>202.8</v>
      </c>
      <c r="E96" s="13"/>
    </row>
    <row r="97" spans="1:5" s="34" customFormat="1" ht="16.5" customHeight="1">
      <c r="A97" s="43" t="s">
        <v>89</v>
      </c>
      <c r="B97" s="40" t="s">
        <v>94</v>
      </c>
      <c r="C97" s="38" t="s">
        <v>91</v>
      </c>
      <c r="D97" s="38">
        <v>68</v>
      </c>
      <c r="E97" s="13"/>
    </row>
    <row r="98" spans="1:5" s="1" customFormat="1" ht="16.5" customHeight="1">
      <c r="A98" s="26" t="s">
        <v>72</v>
      </c>
      <c r="B98" s="40" t="s">
        <v>94</v>
      </c>
      <c r="C98" s="10" t="s">
        <v>41</v>
      </c>
      <c r="D98" s="10">
        <v>14</v>
      </c>
      <c r="E98" s="13"/>
    </row>
    <row r="99" spans="1:5" s="1" customFormat="1" ht="16.5" customHeight="1">
      <c r="A99" s="28" t="s">
        <v>73</v>
      </c>
      <c r="B99" s="40" t="s">
        <v>94</v>
      </c>
      <c r="C99" s="10" t="s">
        <v>41</v>
      </c>
      <c r="D99" s="10">
        <v>4</v>
      </c>
      <c r="E99" s="13"/>
    </row>
    <row r="100" spans="1:5" s="27" customFormat="1" ht="16.5" customHeight="1">
      <c r="A100" s="32" t="s">
        <v>74</v>
      </c>
      <c r="B100" s="40" t="s">
        <v>94</v>
      </c>
      <c r="C100" s="10" t="s">
        <v>41</v>
      </c>
      <c r="D100" s="16">
        <v>102</v>
      </c>
      <c r="E100" s="13"/>
    </row>
    <row r="101" spans="1:5" s="46" customFormat="1" ht="16.5" customHeight="1">
      <c r="A101" s="49" t="s">
        <v>95</v>
      </c>
      <c r="B101" s="49" t="s">
        <v>96</v>
      </c>
      <c r="C101" s="48" t="s">
        <v>33</v>
      </c>
      <c r="D101" s="16">
        <v>51</v>
      </c>
      <c r="E101" s="13"/>
    </row>
    <row r="102" spans="1:5" s="18" customFormat="1" ht="16.5" customHeight="1">
      <c r="A102" s="12" t="s">
        <v>69</v>
      </c>
      <c r="B102" s="12" t="s">
        <v>46</v>
      </c>
      <c r="C102" s="10" t="s">
        <v>48</v>
      </c>
      <c r="D102" s="10">
        <v>9.9</v>
      </c>
      <c r="E102" s="13"/>
    </row>
    <row r="103" spans="1:5" s="1" customFormat="1" ht="16.5" customHeight="1">
      <c r="A103" s="44" t="s">
        <v>90</v>
      </c>
      <c r="B103" s="12" t="s">
        <v>51</v>
      </c>
      <c r="C103" s="10" t="s">
        <v>48</v>
      </c>
      <c r="D103" s="10">
        <v>479.16</v>
      </c>
      <c r="E103" s="13"/>
    </row>
    <row r="104" spans="1:5" s="1" customFormat="1" ht="16.5" customHeight="1">
      <c r="A104" s="20" t="s">
        <v>52</v>
      </c>
      <c r="B104" s="19" t="s">
        <v>53</v>
      </c>
      <c r="C104" s="21" t="s">
        <v>47</v>
      </c>
      <c r="D104" s="10">
        <v>239.58</v>
      </c>
      <c r="E104" s="13"/>
    </row>
    <row r="105" spans="1:5" s="53" customFormat="1" ht="16.5" customHeight="1">
      <c r="A105" s="44" t="s">
        <v>103</v>
      </c>
      <c r="B105" s="41"/>
      <c r="C105" s="42" t="s">
        <v>104</v>
      </c>
      <c r="D105" s="38">
        <v>78.73</v>
      </c>
      <c r="E105" s="13"/>
    </row>
    <row r="106" spans="1:5" s="1" customFormat="1" ht="16.5" customHeight="1">
      <c r="A106" s="7" t="s">
        <v>75</v>
      </c>
      <c r="B106" s="12"/>
      <c r="C106" s="10"/>
      <c r="D106" s="10"/>
      <c r="E106" s="13"/>
    </row>
    <row r="107" spans="1:5" s="1" customFormat="1" ht="16.5" customHeight="1">
      <c r="A107" s="12" t="s">
        <v>60</v>
      </c>
      <c r="B107" s="12" t="s">
        <v>64</v>
      </c>
      <c r="C107" s="10" t="s">
        <v>41</v>
      </c>
      <c r="D107" s="10">
        <v>110</v>
      </c>
      <c r="E107" s="13"/>
    </row>
    <row r="108" spans="1:5" s="1" customFormat="1" ht="16.5" customHeight="1">
      <c r="A108" s="12" t="s">
        <v>60</v>
      </c>
      <c r="B108" s="12" t="s">
        <v>65</v>
      </c>
      <c r="C108" s="10" t="s">
        <v>41</v>
      </c>
      <c r="D108" s="10">
        <v>2</v>
      </c>
      <c r="E108" s="13"/>
    </row>
    <row r="109" spans="1:5" s="1" customFormat="1" ht="16.5" customHeight="1">
      <c r="A109" s="12" t="s">
        <v>60</v>
      </c>
      <c r="B109" s="12" t="s">
        <v>66</v>
      </c>
      <c r="C109" s="10" t="s">
        <v>41</v>
      </c>
      <c r="D109" s="10">
        <v>2</v>
      </c>
      <c r="E109" s="13"/>
    </row>
    <row r="110" spans="1:5" s="29" customFormat="1" ht="16.5" customHeight="1">
      <c r="A110" s="14" t="s">
        <v>31</v>
      </c>
      <c r="B110" s="12" t="s">
        <v>62</v>
      </c>
      <c r="C110" s="10" t="s">
        <v>41</v>
      </c>
      <c r="D110" s="10">
        <v>1</v>
      </c>
      <c r="E110" s="13"/>
    </row>
    <row r="111" spans="1:5" s="29" customFormat="1" ht="16.5" customHeight="1">
      <c r="A111" s="14" t="s">
        <v>31</v>
      </c>
      <c r="B111" s="12" t="s">
        <v>63</v>
      </c>
      <c r="C111" s="10" t="s">
        <v>41</v>
      </c>
      <c r="D111" s="10">
        <v>2</v>
      </c>
      <c r="E111" s="13"/>
    </row>
    <row r="112" spans="1:5" s="1" customFormat="1" ht="16.5" customHeight="1">
      <c r="A112" s="32" t="s">
        <v>71</v>
      </c>
      <c r="B112" s="40" t="s">
        <v>94</v>
      </c>
      <c r="C112" s="10" t="s">
        <v>48</v>
      </c>
      <c r="D112" s="10">
        <f>39+44+44+4.5+5.5+5.5+15+15+38.5+38.5+41+6+6+42</f>
        <v>344.5</v>
      </c>
      <c r="E112" s="13"/>
    </row>
    <row r="113" spans="1:5" s="1" customFormat="1" ht="16.5" customHeight="1">
      <c r="A113" s="32" t="s">
        <v>70</v>
      </c>
      <c r="B113" s="40" t="s">
        <v>94</v>
      </c>
      <c r="C113" s="10" t="s">
        <v>48</v>
      </c>
      <c r="D113" s="10">
        <v>344.5</v>
      </c>
      <c r="E113" s="13"/>
    </row>
    <row r="114" spans="1:5" s="34" customFormat="1" ht="16.5" customHeight="1">
      <c r="A114" s="43" t="s">
        <v>89</v>
      </c>
      <c r="B114" s="40" t="s">
        <v>94</v>
      </c>
      <c r="C114" s="38" t="s">
        <v>91</v>
      </c>
      <c r="D114" s="38">
        <v>115</v>
      </c>
      <c r="E114" s="13"/>
    </row>
    <row r="115" spans="1:5" s="1" customFormat="1" ht="16.5" customHeight="1">
      <c r="A115" s="32" t="s">
        <v>72</v>
      </c>
      <c r="B115" s="40" t="s">
        <v>94</v>
      </c>
      <c r="C115" s="10" t="s">
        <v>41</v>
      </c>
      <c r="D115" s="10">
        <v>26</v>
      </c>
      <c r="E115" s="13"/>
    </row>
    <row r="116" spans="1:5" s="1" customFormat="1" ht="16.5" customHeight="1">
      <c r="A116" s="32" t="s">
        <v>73</v>
      </c>
      <c r="B116" s="40" t="s">
        <v>94</v>
      </c>
      <c r="C116" s="10" t="s">
        <v>41</v>
      </c>
      <c r="D116" s="10">
        <v>4</v>
      </c>
      <c r="E116" s="13"/>
    </row>
    <row r="117" spans="1:5" s="1" customFormat="1" ht="16.5" customHeight="1">
      <c r="A117" s="32" t="s">
        <v>74</v>
      </c>
      <c r="B117" s="40" t="s">
        <v>94</v>
      </c>
      <c r="C117" s="10" t="s">
        <v>41</v>
      </c>
      <c r="D117" s="16">
        <v>173</v>
      </c>
      <c r="E117" s="13"/>
    </row>
    <row r="118" spans="1:5" s="47" customFormat="1" ht="16.5" customHeight="1">
      <c r="A118" s="52" t="s">
        <v>95</v>
      </c>
      <c r="B118" s="52" t="s">
        <v>96</v>
      </c>
      <c r="C118" s="51" t="s">
        <v>33</v>
      </c>
      <c r="D118" s="16">
        <v>86</v>
      </c>
      <c r="E118" s="13"/>
    </row>
    <row r="119" spans="1:5" s="1" customFormat="1" ht="16.5" customHeight="1">
      <c r="A119" s="12" t="s">
        <v>69</v>
      </c>
      <c r="B119" s="12" t="s">
        <v>46</v>
      </c>
      <c r="C119" s="10" t="s">
        <v>48</v>
      </c>
      <c r="D119" s="10">
        <v>37.729999999999997</v>
      </c>
      <c r="E119" s="13"/>
    </row>
    <row r="120" spans="1:5" s="1" customFormat="1" ht="16.5" customHeight="1">
      <c r="A120" s="44" t="s">
        <v>90</v>
      </c>
      <c r="B120" s="12" t="s">
        <v>51</v>
      </c>
      <c r="C120" s="10" t="s">
        <v>48</v>
      </c>
      <c r="D120" s="10">
        <v>833.36</v>
      </c>
      <c r="E120" s="13"/>
    </row>
    <row r="121" spans="1:5" s="1" customFormat="1" ht="16.5" customHeight="1">
      <c r="A121" s="31" t="s">
        <v>52</v>
      </c>
      <c r="B121" s="30" t="s">
        <v>53</v>
      </c>
      <c r="C121" s="33" t="s">
        <v>47</v>
      </c>
      <c r="D121" s="10">
        <v>416.68</v>
      </c>
      <c r="E121" s="13"/>
    </row>
    <row r="122" spans="1:5" s="53" customFormat="1" ht="16.5" customHeight="1">
      <c r="A122" s="44" t="s">
        <v>103</v>
      </c>
      <c r="B122" s="41"/>
      <c r="C122" s="42" t="s">
        <v>104</v>
      </c>
      <c r="D122" s="38">
        <v>99.744</v>
      </c>
      <c r="E122" s="13"/>
    </row>
    <row r="123" spans="1:5" s="1" customFormat="1" ht="16.5" customHeight="1">
      <c r="A123" s="7" t="s">
        <v>76</v>
      </c>
      <c r="B123" s="12"/>
      <c r="C123" s="10"/>
      <c r="D123" s="10"/>
      <c r="E123" s="13"/>
    </row>
    <row r="124" spans="1:5" s="1" customFormat="1" ht="16.5" customHeight="1">
      <c r="A124" s="12" t="s">
        <v>60</v>
      </c>
      <c r="B124" s="12" t="s">
        <v>64</v>
      </c>
      <c r="C124" s="10" t="s">
        <v>41</v>
      </c>
      <c r="D124" s="10">
        <v>106</v>
      </c>
      <c r="E124" s="13"/>
    </row>
    <row r="125" spans="1:5" s="1" customFormat="1" ht="16.5" customHeight="1">
      <c r="A125" s="12" t="s">
        <v>60</v>
      </c>
      <c r="B125" s="12" t="s">
        <v>65</v>
      </c>
      <c r="C125" s="10" t="s">
        <v>41</v>
      </c>
      <c r="D125" s="10">
        <v>2</v>
      </c>
      <c r="E125" s="13"/>
    </row>
    <row r="126" spans="1:5" s="1" customFormat="1" ht="16.5" customHeight="1">
      <c r="A126" s="12" t="s">
        <v>60</v>
      </c>
      <c r="B126" s="12" t="s">
        <v>66</v>
      </c>
      <c r="C126" s="10" t="s">
        <v>41</v>
      </c>
      <c r="D126" s="10">
        <v>2</v>
      </c>
      <c r="E126" s="13"/>
    </row>
    <row r="127" spans="1:5" s="1" customFormat="1" ht="16.5" customHeight="1">
      <c r="A127" s="14" t="s">
        <v>31</v>
      </c>
      <c r="B127" s="12" t="s">
        <v>62</v>
      </c>
      <c r="C127" s="10" t="s">
        <v>41</v>
      </c>
      <c r="D127" s="10">
        <v>1</v>
      </c>
      <c r="E127" s="13"/>
    </row>
    <row r="128" spans="1:5" s="1" customFormat="1" ht="16.5" customHeight="1">
      <c r="A128" s="14" t="s">
        <v>31</v>
      </c>
      <c r="B128" s="12" t="s">
        <v>63</v>
      </c>
      <c r="C128" s="10" t="s">
        <v>41</v>
      </c>
      <c r="D128" s="10">
        <v>2</v>
      </c>
      <c r="E128" s="13"/>
    </row>
    <row r="129" spans="1:5" s="1" customFormat="1" ht="16.5" customHeight="1">
      <c r="A129" s="32" t="s">
        <v>71</v>
      </c>
      <c r="B129" s="40" t="s">
        <v>94</v>
      </c>
      <c r="C129" s="10" t="s">
        <v>48</v>
      </c>
      <c r="D129" s="10">
        <f>39+44+44+2+4.5+23.3+23.8+38.5+38.5+41.5+11.5+10.5+11.5+6+6</f>
        <v>344.6</v>
      </c>
      <c r="E129" s="13"/>
    </row>
    <row r="130" spans="1:5" s="1" customFormat="1" ht="16.5" customHeight="1">
      <c r="A130" s="32" t="s">
        <v>70</v>
      </c>
      <c r="B130" s="40" t="s">
        <v>94</v>
      </c>
      <c r="C130" s="10" t="s">
        <v>48</v>
      </c>
      <c r="D130" s="10">
        <v>344.6</v>
      </c>
      <c r="E130" s="13"/>
    </row>
    <row r="131" spans="1:5" s="34" customFormat="1" ht="16.5" customHeight="1">
      <c r="A131" s="43" t="s">
        <v>89</v>
      </c>
      <c r="B131" s="40" t="s">
        <v>94</v>
      </c>
      <c r="C131" s="38" t="s">
        <v>91</v>
      </c>
      <c r="D131" s="38">
        <v>115</v>
      </c>
      <c r="E131" s="13"/>
    </row>
    <row r="132" spans="1:5" s="1" customFormat="1" ht="16.5" customHeight="1">
      <c r="A132" s="32" t="s">
        <v>72</v>
      </c>
      <c r="B132" s="40" t="s">
        <v>94</v>
      </c>
      <c r="C132" s="10" t="s">
        <v>41</v>
      </c>
      <c r="D132" s="10">
        <v>27</v>
      </c>
      <c r="E132" s="13"/>
    </row>
    <row r="133" spans="1:5" s="1" customFormat="1" ht="16.5" customHeight="1">
      <c r="A133" s="32" t="s">
        <v>73</v>
      </c>
      <c r="B133" s="40" t="s">
        <v>94</v>
      </c>
      <c r="C133" s="10" t="s">
        <v>41</v>
      </c>
      <c r="D133" s="10">
        <v>3</v>
      </c>
      <c r="E133" s="13"/>
    </row>
    <row r="134" spans="1:5" s="1" customFormat="1" ht="16.5" customHeight="1">
      <c r="A134" s="32" t="s">
        <v>74</v>
      </c>
      <c r="B134" s="40" t="s">
        <v>94</v>
      </c>
      <c r="C134" s="10" t="s">
        <v>41</v>
      </c>
      <c r="D134" s="16">
        <v>173</v>
      </c>
      <c r="E134" s="13"/>
    </row>
    <row r="135" spans="1:5" s="50" customFormat="1" ht="16.5" customHeight="1">
      <c r="A135" s="55" t="s">
        <v>95</v>
      </c>
      <c r="B135" s="55" t="s">
        <v>96</v>
      </c>
      <c r="C135" s="54" t="s">
        <v>33</v>
      </c>
      <c r="D135" s="16">
        <v>87</v>
      </c>
      <c r="E135" s="13"/>
    </row>
    <row r="136" spans="1:5" s="1" customFormat="1" ht="16.5" customHeight="1">
      <c r="A136" s="12" t="s">
        <v>69</v>
      </c>
      <c r="B136" s="12" t="s">
        <v>46</v>
      </c>
      <c r="C136" s="10" t="s">
        <v>48</v>
      </c>
      <c r="D136" s="10">
        <v>39.6</v>
      </c>
      <c r="E136" s="13"/>
    </row>
    <row r="137" spans="1:5" s="1" customFormat="1" ht="16.5" customHeight="1">
      <c r="A137" s="44" t="s">
        <v>90</v>
      </c>
      <c r="B137" s="12" t="s">
        <v>51</v>
      </c>
      <c r="C137" s="10" t="s">
        <v>48</v>
      </c>
      <c r="D137" s="10">
        <v>837.32</v>
      </c>
      <c r="E137" s="13"/>
    </row>
    <row r="138" spans="1:5" s="1" customFormat="1" ht="16.5" customHeight="1">
      <c r="A138" s="31" t="s">
        <v>52</v>
      </c>
      <c r="B138" s="30" t="s">
        <v>53</v>
      </c>
      <c r="C138" s="33" t="s">
        <v>47</v>
      </c>
      <c r="D138" s="10">
        <v>418.66</v>
      </c>
      <c r="E138" s="13"/>
    </row>
    <row r="139" spans="1:5" s="53" customFormat="1" ht="16.5" customHeight="1">
      <c r="A139" s="44" t="s">
        <v>103</v>
      </c>
      <c r="B139" s="41"/>
      <c r="C139" s="42" t="s">
        <v>104</v>
      </c>
      <c r="D139" s="38">
        <v>99.278999999999996</v>
      </c>
      <c r="E139" s="13"/>
    </row>
    <row r="140" spans="1:5" s="1" customFormat="1" ht="16.5" customHeight="1">
      <c r="A140" s="7" t="s">
        <v>77</v>
      </c>
      <c r="B140" s="12"/>
      <c r="C140" s="10"/>
      <c r="D140" s="10"/>
      <c r="E140" s="13"/>
    </row>
    <row r="141" spans="1:5" s="1" customFormat="1" ht="16.5" customHeight="1">
      <c r="A141" s="12" t="s">
        <v>60</v>
      </c>
      <c r="B141" s="12" t="s">
        <v>64</v>
      </c>
      <c r="C141" s="10" t="s">
        <v>41</v>
      </c>
      <c r="D141" s="10">
        <v>109</v>
      </c>
      <c r="E141" s="13"/>
    </row>
    <row r="142" spans="1:5" s="1" customFormat="1" ht="16.5" customHeight="1">
      <c r="A142" s="12" t="s">
        <v>60</v>
      </c>
      <c r="B142" s="12" t="s">
        <v>65</v>
      </c>
      <c r="C142" s="10" t="s">
        <v>41</v>
      </c>
      <c r="D142" s="10">
        <v>2</v>
      </c>
      <c r="E142" s="13"/>
    </row>
    <row r="143" spans="1:5" s="1" customFormat="1" ht="16.5" customHeight="1">
      <c r="A143" s="12" t="s">
        <v>60</v>
      </c>
      <c r="B143" s="12" t="s">
        <v>66</v>
      </c>
      <c r="C143" s="10" t="s">
        <v>41</v>
      </c>
      <c r="D143" s="10">
        <v>2</v>
      </c>
      <c r="E143" s="13"/>
    </row>
    <row r="144" spans="1:5" s="1" customFormat="1" ht="16.5" customHeight="1">
      <c r="A144" s="14" t="s">
        <v>31</v>
      </c>
      <c r="B144" s="12" t="s">
        <v>62</v>
      </c>
      <c r="C144" s="10" t="s">
        <v>41</v>
      </c>
      <c r="D144" s="10">
        <v>1</v>
      </c>
      <c r="E144" s="13"/>
    </row>
    <row r="145" spans="1:5" s="1" customFormat="1" ht="16.5" customHeight="1">
      <c r="A145" s="14" t="s">
        <v>31</v>
      </c>
      <c r="B145" s="12" t="s">
        <v>63</v>
      </c>
      <c r="C145" s="10" t="s">
        <v>41</v>
      </c>
      <c r="D145" s="10">
        <v>2</v>
      </c>
      <c r="E145" s="13"/>
    </row>
    <row r="146" spans="1:5" s="1" customFormat="1" ht="16.5" customHeight="1">
      <c r="A146" s="32" t="s">
        <v>71</v>
      </c>
      <c r="B146" s="40" t="s">
        <v>94</v>
      </c>
      <c r="C146" s="10" t="s">
        <v>48</v>
      </c>
      <c r="D146" s="38">
        <f>39+44+44+24+24+38.5+38.5+41.5+10.5+11.5+10.5+11.5+4.5+6+6</f>
        <v>354</v>
      </c>
      <c r="E146" s="13"/>
    </row>
    <row r="147" spans="1:5" s="1" customFormat="1" ht="16.5" customHeight="1">
      <c r="A147" s="32" t="s">
        <v>70</v>
      </c>
      <c r="B147" s="40" t="s">
        <v>94</v>
      </c>
      <c r="C147" s="10" t="s">
        <v>48</v>
      </c>
      <c r="D147" s="10">
        <v>354</v>
      </c>
      <c r="E147" s="13"/>
    </row>
    <row r="148" spans="1:5" s="34" customFormat="1" ht="16.5" customHeight="1">
      <c r="A148" s="43" t="s">
        <v>89</v>
      </c>
      <c r="B148" s="40" t="s">
        <v>94</v>
      </c>
      <c r="C148" s="38" t="s">
        <v>91</v>
      </c>
      <c r="D148" s="38">
        <v>118</v>
      </c>
      <c r="E148" s="13"/>
    </row>
    <row r="149" spans="1:5" s="1" customFormat="1" ht="16.5" customHeight="1">
      <c r="A149" s="32" t="s">
        <v>72</v>
      </c>
      <c r="B149" s="40" t="s">
        <v>94</v>
      </c>
      <c r="C149" s="10" t="s">
        <v>41</v>
      </c>
      <c r="D149" s="10">
        <v>26</v>
      </c>
      <c r="E149" s="13"/>
    </row>
    <row r="150" spans="1:5" s="1" customFormat="1" ht="16.5" customHeight="1">
      <c r="A150" s="32" t="s">
        <v>73</v>
      </c>
      <c r="B150" s="40" t="s">
        <v>94</v>
      </c>
      <c r="C150" s="10" t="s">
        <v>41</v>
      </c>
      <c r="D150" s="10">
        <v>4</v>
      </c>
      <c r="E150" s="13"/>
    </row>
    <row r="151" spans="1:5" s="1" customFormat="1" ht="16.5" customHeight="1">
      <c r="A151" s="32" t="s">
        <v>74</v>
      </c>
      <c r="B151" s="40" t="s">
        <v>94</v>
      </c>
      <c r="C151" s="10" t="s">
        <v>41</v>
      </c>
      <c r="D151" s="16">
        <v>177</v>
      </c>
      <c r="E151" s="13"/>
    </row>
    <row r="152" spans="1:5" s="53" customFormat="1" ht="16.5" customHeight="1">
      <c r="A152" s="57" t="s">
        <v>95</v>
      </c>
      <c r="B152" s="57" t="s">
        <v>96</v>
      </c>
      <c r="C152" s="56" t="s">
        <v>33</v>
      </c>
      <c r="D152" s="16">
        <v>88</v>
      </c>
      <c r="E152" s="13"/>
    </row>
    <row r="153" spans="1:5" s="1" customFormat="1" ht="16.5" customHeight="1">
      <c r="A153" s="12" t="s">
        <v>69</v>
      </c>
      <c r="B153" s="12" t="s">
        <v>46</v>
      </c>
      <c r="C153" s="10" t="s">
        <v>48</v>
      </c>
      <c r="D153" s="10">
        <v>35.31</v>
      </c>
      <c r="E153" s="13"/>
    </row>
    <row r="154" spans="1:5" s="1" customFormat="1" ht="16.5" customHeight="1">
      <c r="A154" s="44" t="s">
        <v>90</v>
      </c>
      <c r="B154" s="12" t="s">
        <v>51</v>
      </c>
      <c r="C154" s="10" t="s">
        <v>48</v>
      </c>
      <c r="D154" s="10">
        <v>849.42</v>
      </c>
      <c r="E154" s="13"/>
    </row>
    <row r="155" spans="1:5" s="1" customFormat="1" ht="16.5" customHeight="1">
      <c r="A155" s="31" t="s">
        <v>52</v>
      </c>
      <c r="B155" s="30" t="s">
        <v>53</v>
      </c>
      <c r="C155" s="33" t="s">
        <v>47</v>
      </c>
      <c r="D155" s="10">
        <v>424.71</v>
      </c>
      <c r="E155" s="13"/>
    </row>
    <row r="156" spans="1:5" s="53" customFormat="1" ht="16.5" customHeight="1">
      <c r="A156" s="44" t="s">
        <v>103</v>
      </c>
      <c r="B156" s="41"/>
      <c r="C156" s="42" t="s">
        <v>104</v>
      </c>
      <c r="D156" s="38">
        <v>101.614</v>
      </c>
      <c r="E156" s="13"/>
    </row>
    <row r="157" spans="1:5" s="34" customFormat="1" ht="16.5" customHeight="1">
      <c r="A157" s="7" t="s">
        <v>84</v>
      </c>
      <c r="B157" s="12"/>
      <c r="C157" s="10"/>
      <c r="D157" s="10"/>
      <c r="E157" s="13"/>
    </row>
    <row r="158" spans="1:5" s="34" customFormat="1" ht="16.5" customHeight="1">
      <c r="A158" s="12" t="s">
        <v>23</v>
      </c>
      <c r="B158" s="12" t="s">
        <v>81</v>
      </c>
      <c r="C158" s="10" t="s">
        <v>41</v>
      </c>
      <c r="D158" s="10">
        <v>1</v>
      </c>
      <c r="E158" s="13"/>
    </row>
    <row r="159" spans="1:5" s="34" customFormat="1" ht="16.5" customHeight="1">
      <c r="A159" s="12" t="s">
        <v>80</v>
      </c>
      <c r="B159" s="12" t="s">
        <v>55</v>
      </c>
      <c r="C159" s="10" t="s">
        <v>41</v>
      </c>
      <c r="D159" s="10">
        <v>6</v>
      </c>
      <c r="E159" s="13"/>
    </row>
    <row r="160" spans="1:5" s="34" customFormat="1" ht="16.5" customHeight="1">
      <c r="A160" s="12" t="s">
        <v>57</v>
      </c>
      <c r="B160" s="12" t="s">
        <v>43</v>
      </c>
      <c r="C160" s="10" t="s">
        <v>41</v>
      </c>
      <c r="D160" s="10">
        <v>6</v>
      </c>
      <c r="E160" s="13"/>
    </row>
    <row r="161" spans="1:5" s="34" customFormat="1" ht="16.5" customHeight="1">
      <c r="A161" s="12" t="s">
        <v>42</v>
      </c>
      <c r="B161" s="12" t="s">
        <v>43</v>
      </c>
      <c r="C161" s="10" t="s">
        <v>41</v>
      </c>
      <c r="D161" s="10">
        <v>5</v>
      </c>
      <c r="E161" s="13"/>
    </row>
    <row r="162" spans="1:5" s="34" customFormat="1" ht="16.5" customHeight="1">
      <c r="A162" s="12" t="s">
        <v>45</v>
      </c>
      <c r="B162" s="12" t="s">
        <v>46</v>
      </c>
      <c r="C162" s="10" t="s">
        <v>48</v>
      </c>
      <c r="D162" s="10">
        <v>19.47</v>
      </c>
      <c r="E162" s="13"/>
    </row>
    <row r="163" spans="1:5" s="34" customFormat="1" ht="16.5" customHeight="1">
      <c r="A163" s="12" t="s">
        <v>45</v>
      </c>
      <c r="B163" s="12" t="s">
        <v>49</v>
      </c>
      <c r="C163" s="10" t="s">
        <v>48</v>
      </c>
      <c r="D163" s="10">
        <v>61.93</v>
      </c>
      <c r="E163" s="13"/>
    </row>
    <row r="164" spans="1:5" s="34" customFormat="1" ht="16.5" customHeight="1">
      <c r="A164" s="12" t="s">
        <v>50</v>
      </c>
      <c r="B164" s="12" t="s">
        <v>46</v>
      </c>
      <c r="C164" s="10" t="s">
        <v>48</v>
      </c>
      <c r="D164" s="10">
        <v>4.4000000000000004</v>
      </c>
      <c r="E164" s="13"/>
    </row>
    <row r="165" spans="1:5" s="34" customFormat="1" ht="16.5" customHeight="1">
      <c r="A165" s="44" t="s">
        <v>90</v>
      </c>
      <c r="B165" s="12" t="s">
        <v>51</v>
      </c>
      <c r="C165" s="10" t="s">
        <v>48</v>
      </c>
      <c r="D165" s="10">
        <v>132.66</v>
      </c>
      <c r="E165" s="13"/>
    </row>
    <row r="166" spans="1:5" s="34" customFormat="1" ht="16.5" customHeight="1">
      <c r="A166" s="36" t="s">
        <v>52</v>
      </c>
      <c r="B166" s="35" t="s">
        <v>53</v>
      </c>
      <c r="C166" s="37" t="s">
        <v>47</v>
      </c>
      <c r="D166" s="10">
        <v>85.8</v>
      </c>
      <c r="E166" s="13"/>
    </row>
    <row r="167" spans="1:5" s="34" customFormat="1" ht="16.5" customHeight="1">
      <c r="A167" s="12" t="s">
        <v>87</v>
      </c>
      <c r="B167" s="35" t="s">
        <v>82</v>
      </c>
      <c r="C167" s="37" t="s">
        <v>47</v>
      </c>
      <c r="D167" s="10">
        <v>51.03</v>
      </c>
      <c r="E167" s="13"/>
    </row>
    <row r="168" spans="1:5" s="53" customFormat="1" ht="16.5" customHeight="1">
      <c r="A168" s="40" t="s">
        <v>103</v>
      </c>
      <c r="B168" s="41"/>
      <c r="C168" s="42" t="s">
        <v>104</v>
      </c>
      <c r="D168" s="38">
        <v>6.577</v>
      </c>
      <c r="E168" s="13"/>
    </row>
    <row r="169" spans="1:5" s="53" customFormat="1" ht="16.5" customHeight="1">
      <c r="A169" s="40" t="s">
        <v>106</v>
      </c>
      <c r="B169" s="41"/>
      <c r="C169" s="42" t="s">
        <v>104</v>
      </c>
      <c r="D169" s="38">
        <v>1.2150000000000001</v>
      </c>
      <c r="E169" s="13"/>
    </row>
    <row r="170" spans="1:5" s="1" customFormat="1" ht="16.5" customHeight="1">
      <c r="A170" s="7" t="s">
        <v>79</v>
      </c>
      <c r="B170" s="12"/>
      <c r="C170" s="10"/>
      <c r="D170" s="10"/>
      <c r="E170" s="13"/>
    </row>
    <row r="171" spans="1:5" s="1" customFormat="1" ht="16.5" customHeight="1">
      <c r="A171" s="12" t="s">
        <v>60</v>
      </c>
      <c r="B171" s="12" t="s">
        <v>40</v>
      </c>
      <c r="C171" s="10" t="s">
        <v>41</v>
      </c>
      <c r="D171" s="10">
        <v>18</v>
      </c>
      <c r="E171" s="13"/>
    </row>
    <row r="172" spans="1:5" s="29" customFormat="1" ht="16.5" customHeight="1">
      <c r="A172" s="12" t="s">
        <v>31</v>
      </c>
      <c r="B172" s="12" t="s">
        <v>78</v>
      </c>
      <c r="C172" s="10" t="s">
        <v>41</v>
      </c>
      <c r="D172" s="10">
        <v>2</v>
      </c>
      <c r="E172" s="13"/>
    </row>
    <row r="173" spans="1:5" s="1" customFormat="1" ht="16.5" customHeight="1">
      <c r="A173" s="12" t="s">
        <v>42</v>
      </c>
      <c r="B173" s="12" t="s">
        <v>43</v>
      </c>
      <c r="C173" s="10" t="s">
        <v>41</v>
      </c>
      <c r="D173" s="10">
        <v>22</v>
      </c>
      <c r="E173" s="13"/>
    </row>
    <row r="174" spans="1:5" s="34" customFormat="1" ht="16.5" customHeight="1">
      <c r="A174" s="12" t="s">
        <v>88</v>
      </c>
      <c r="B174" s="12"/>
      <c r="C174" s="10" t="s">
        <v>41</v>
      </c>
      <c r="D174" s="10">
        <v>22</v>
      </c>
      <c r="E174" s="13"/>
    </row>
    <row r="175" spans="1:5" s="1" customFormat="1" ht="16.5" customHeight="1">
      <c r="A175" s="12" t="s">
        <v>44</v>
      </c>
      <c r="B175" s="12" t="s">
        <v>43</v>
      </c>
      <c r="C175" s="10" t="s">
        <v>41</v>
      </c>
      <c r="D175" s="10">
        <v>2</v>
      </c>
      <c r="E175" s="13"/>
    </row>
    <row r="176" spans="1:5" s="1" customFormat="1" ht="16.5" customHeight="1">
      <c r="A176" s="12" t="s">
        <v>45</v>
      </c>
      <c r="B176" s="12" t="s">
        <v>46</v>
      </c>
      <c r="C176" s="10" t="s">
        <v>48</v>
      </c>
      <c r="D176" s="10">
        <v>19.36</v>
      </c>
      <c r="E176" s="13"/>
    </row>
    <row r="177" spans="1:5" s="1" customFormat="1" ht="16.5" customHeight="1">
      <c r="A177" s="12" t="s">
        <v>45</v>
      </c>
      <c r="B177" s="12" t="s">
        <v>49</v>
      </c>
      <c r="C177" s="10" t="s">
        <v>48</v>
      </c>
      <c r="D177" s="10">
        <v>6.6</v>
      </c>
      <c r="E177" s="13"/>
    </row>
    <row r="178" spans="1:5" s="1" customFormat="1" ht="16.5" customHeight="1">
      <c r="A178" s="12" t="s">
        <v>50</v>
      </c>
      <c r="B178" s="12" t="s">
        <v>46</v>
      </c>
      <c r="C178" s="10" t="s">
        <v>48</v>
      </c>
      <c r="D178" s="10">
        <v>24.2</v>
      </c>
      <c r="E178" s="13"/>
    </row>
    <row r="179" spans="1:5" s="1" customFormat="1" ht="16.5" customHeight="1">
      <c r="A179" s="44" t="s">
        <v>90</v>
      </c>
      <c r="B179" s="12" t="s">
        <v>51</v>
      </c>
      <c r="C179" s="10" t="s">
        <v>48</v>
      </c>
      <c r="D179" s="10">
        <v>115.72</v>
      </c>
      <c r="E179" s="13"/>
    </row>
    <row r="180" spans="1:5" s="1" customFormat="1" ht="16.5" customHeight="1">
      <c r="A180" s="31" t="s">
        <v>52</v>
      </c>
      <c r="B180" s="30" t="s">
        <v>53</v>
      </c>
      <c r="C180" s="33" t="s">
        <v>47</v>
      </c>
      <c r="D180" s="10">
        <v>50.16</v>
      </c>
      <c r="E180" s="13"/>
    </row>
    <row r="181" spans="1:5" s="53" customFormat="1" ht="16.5" customHeight="1">
      <c r="A181" s="44" t="s">
        <v>103</v>
      </c>
      <c r="B181" s="41"/>
      <c r="C181" s="42" t="s">
        <v>104</v>
      </c>
      <c r="D181" s="38">
        <v>8.0329999999999995</v>
      </c>
      <c r="E181" s="13"/>
    </row>
    <row r="182" spans="1:5" s="1" customFormat="1" ht="16.5" customHeight="1">
      <c r="A182" s="7" t="s">
        <v>83</v>
      </c>
      <c r="B182" s="12"/>
      <c r="C182" s="10"/>
      <c r="D182" s="10"/>
      <c r="E182" s="13"/>
    </row>
    <row r="183" spans="1:5" s="29" customFormat="1" ht="16.5" customHeight="1">
      <c r="A183" s="12" t="s">
        <v>23</v>
      </c>
      <c r="B183" s="12" t="s">
        <v>85</v>
      </c>
      <c r="C183" s="10" t="s">
        <v>41</v>
      </c>
      <c r="D183" s="10">
        <v>1</v>
      </c>
      <c r="E183" s="13"/>
    </row>
    <row r="184" spans="1:5" s="1" customFormat="1" ht="16.5" customHeight="1">
      <c r="A184" s="12" t="s">
        <v>80</v>
      </c>
      <c r="B184" s="12" t="s">
        <v>55</v>
      </c>
      <c r="C184" s="10" t="s">
        <v>41</v>
      </c>
      <c r="D184" s="10">
        <v>10</v>
      </c>
      <c r="E184" s="13"/>
    </row>
    <row r="185" spans="1:5" s="1" customFormat="1" ht="16.5" customHeight="1">
      <c r="A185" s="12" t="s">
        <v>57</v>
      </c>
      <c r="B185" s="12" t="s">
        <v>43</v>
      </c>
      <c r="C185" s="10" t="s">
        <v>41</v>
      </c>
      <c r="D185" s="10">
        <v>10</v>
      </c>
      <c r="E185" s="13"/>
    </row>
    <row r="186" spans="1:5" s="1" customFormat="1" ht="16.5" customHeight="1">
      <c r="A186" s="12" t="s">
        <v>42</v>
      </c>
      <c r="B186" s="12" t="s">
        <v>43</v>
      </c>
      <c r="C186" s="10" t="s">
        <v>41</v>
      </c>
      <c r="D186" s="10">
        <v>4</v>
      </c>
      <c r="E186" s="13"/>
    </row>
    <row r="187" spans="1:5" s="1" customFormat="1" ht="16.5" customHeight="1">
      <c r="A187" s="12" t="s">
        <v>45</v>
      </c>
      <c r="B187" s="12" t="s">
        <v>46</v>
      </c>
      <c r="C187" s="10" t="s">
        <v>48</v>
      </c>
      <c r="D187" s="10">
        <v>34.869999999999997</v>
      </c>
      <c r="E187" s="13"/>
    </row>
    <row r="188" spans="1:5" s="1" customFormat="1" ht="16.5" customHeight="1">
      <c r="A188" s="12" t="s">
        <v>45</v>
      </c>
      <c r="B188" s="12" t="s">
        <v>49</v>
      </c>
      <c r="C188" s="10" t="s">
        <v>48</v>
      </c>
      <c r="D188" s="10">
        <v>15.73</v>
      </c>
      <c r="E188" s="23"/>
    </row>
    <row r="189" spans="1:5" s="1" customFormat="1" ht="16.5" customHeight="1">
      <c r="A189" s="12" t="s">
        <v>50</v>
      </c>
      <c r="B189" s="12" t="s">
        <v>46</v>
      </c>
      <c r="C189" s="10" t="s">
        <v>48</v>
      </c>
      <c r="D189" s="10">
        <v>2.2000000000000002</v>
      </c>
      <c r="E189" s="13"/>
    </row>
    <row r="190" spans="1:5" s="1" customFormat="1" ht="16.5" customHeight="1">
      <c r="A190" s="44" t="s">
        <v>90</v>
      </c>
      <c r="B190" s="12" t="s">
        <v>51</v>
      </c>
      <c r="C190" s="10" t="s">
        <v>48</v>
      </c>
      <c r="D190" s="10">
        <v>71.94</v>
      </c>
      <c r="E190" s="13"/>
    </row>
    <row r="191" spans="1:5" s="1" customFormat="1" ht="16.5" customHeight="1">
      <c r="A191" s="31" t="s">
        <v>52</v>
      </c>
      <c r="B191" s="30" t="s">
        <v>53</v>
      </c>
      <c r="C191" s="33" t="s">
        <v>47</v>
      </c>
      <c r="D191" s="10">
        <v>51.7</v>
      </c>
      <c r="E191" s="13"/>
    </row>
    <row r="192" spans="1:5" s="1" customFormat="1" ht="16.5" customHeight="1">
      <c r="A192" s="40" t="s">
        <v>87</v>
      </c>
      <c r="B192" s="35" t="s">
        <v>82</v>
      </c>
      <c r="C192" s="37" t="s">
        <v>47</v>
      </c>
      <c r="D192" s="10">
        <v>15.015000000000001</v>
      </c>
      <c r="E192" s="13"/>
    </row>
    <row r="193" spans="1:5" s="53" customFormat="1" ht="16.5" customHeight="1">
      <c r="A193" s="40" t="s">
        <v>103</v>
      </c>
      <c r="B193" s="41"/>
      <c r="C193" s="42" t="s">
        <v>104</v>
      </c>
      <c r="D193" s="38">
        <v>5.016</v>
      </c>
      <c r="E193" s="13"/>
    </row>
    <row r="194" spans="1:5" s="53" customFormat="1" ht="16.5" customHeight="1">
      <c r="A194" s="40" t="s">
        <v>106</v>
      </c>
      <c r="B194" s="41"/>
      <c r="C194" s="42" t="s">
        <v>104</v>
      </c>
      <c r="D194" s="38">
        <v>0.35799999999999998</v>
      </c>
      <c r="E194" s="13"/>
    </row>
    <row r="195" spans="1:5" s="1" customFormat="1" ht="16.5" customHeight="1">
      <c r="A195" s="7" t="s">
        <v>92</v>
      </c>
      <c r="B195" s="12"/>
      <c r="C195" s="10"/>
      <c r="D195" s="10"/>
      <c r="E195" s="13"/>
    </row>
    <row r="196" spans="1:5" s="34" customFormat="1" ht="16.5" customHeight="1">
      <c r="A196" s="12" t="s">
        <v>60</v>
      </c>
      <c r="B196" s="12" t="s">
        <v>40</v>
      </c>
      <c r="C196" s="10" t="s">
        <v>41</v>
      </c>
      <c r="D196" s="10">
        <v>17</v>
      </c>
      <c r="E196" s="13"/>
    </row>
    <row r="197" spans="1:5" s="34" customFormat="1" ht="16.5" customHeight="1">
      <c r="A197" s="12" t="s">
        <v>31</v>
      </c>
      <c r="B197" s="12" t="s">
        <v>63</v>
      </c>
      <c r="C197" s="10" t="s">
        <v>41</v>
      </c>
      <c r="D197" s="10">
        <v>1</v>
      </c>
      <c r="E197" s="13"/>
    </row>
    <row r="198" spans="1:5" s="34" customFormat="1" ht="16.5" customHeight="1">
      <c r="A198" s="12" t="s">
        <v>31</v>
      </c>
      <c r="B198" s="12" t="s">
        <v>78</v>
      </c>
      <c r="C198" s="10" t="s">
        <v>41</v>
      </c>
      <c r="D198" s="10">
        <v>2</v>
      </c>
      <c r="E198" s="13"/>
    </row>
    <row r="199" spans="1:5" s="34" customFormat="1" ht="16.5" customHeight="1">
      <c r="A199" s="12" t="s">
        <v>42</v>
      </c>
      <c r="B199" s="12" t="s">
        <v>43</v>
      </c>
      <c r="C199" s="10" t="s">
        <v>41</v>
      </c>
      <c r="D199" s="10">
        <v>21</v>
      </c>
      <c r="E199" s="13"/>
    </row>
    <row r="200" spans="1:5" s="34" customFormat="1" ht="16.5" customHeight="1">
      <c r="A200" s="12" t="s">
        <v>88</v>
      </c>
      <c r="B200" s="12"/>
      <c r="C200" s="10" t="s">
        <v>41</v>
      </c>
      <c r="D200" s="10">
        <v>21</v>
      </c>
      <c r="E200" s="13"/>
    </row>
    <row r="201" spans="1:5" s="34" customFormat="1" ht="16.5" customHeight="1">
      <c r="A201" s="12" t="s">
        <v>44</v>
      </c>
      <c r="B201" s="12" t="s">
        <v>43</v>
      </c>
      <c r="C201" s="10" t="s">
        <v>41</v>
      </c>
      <c r="D201" s="10">
        <v>3</v>
      </c>
      <c r="E201" s="13"/>
    </row>
    <row r="202" spans="1:5" s="34" customFormat="1" ht="16.5" customHeight="1">
      <c r="A202" s="12" t="s">
        <v>45</v>
      </c>
      <c r="B202" s="12" t="s">
        <v>46</v>
      </c>
      <c r="C202" s="10" t="s">
        <v>48</v>
      </c>
      <c r="D202" s="10">
        <v>21.89</v>
      </c>
      <c r="E202" s="13"/>
    </row>
    <row r="203" spans="1:5" s="34" customFormat="1" ht="16.5" customHeight="1">
      <c r="A203" s="12" t="s">
        <v>45</v>
      </c>
      <c r="B203" s="12" t="s">
        <v>49</v>
      </c>
      <c r="C203" s="10" t="s">
        <v>48</v>
      </c>
      <c r="D203" s="10">
        <v>10.01</v>
      </c>
      <c r="E203" s="13"/>
    </row>
    <row r="204" spans="1:5" s="34" customFormat="1" ht="16.5" customHeight="1">
      <c r="A204" s="12" t="s">
        <v>50</v>
      </c>
      <c r="B204" s="12" t="s">
        <v>46</v>
      </c>
      <c r="C204" s="10" t="s">
        <v>48</v>
      </c>
      <c r="D204" s="10">
        <v>23.1</v>
      </c>
      <c r="E204" s="13"/>
    </row>
    <row r="205" spans="1:5" s="34" customFormat="1" ht="16.5" customHeight="1">
      <c r="A205" s="44" t="s">
        <v>90</v>
      </c>
      <c r="B205" s="12" t="s">
        <v>51</v>
      </c>
      <c r="C205" s="10" t="s">
        <v>48</v>
      </c>
      <c r="D205" s="10">
        <v>138.05000000000001</v>
      </c>
      <c r="E205" s="13"/>
    </row>
    <row r="206" spans="1:5" s="34" customFormat="1" ht="16.5" customHeight="1">
      <c r="A206" s="36" t="s">
        <v>52</v>
      </c>
      <c r="B206" s="35" t="s">
        <v>53</v>
      </c>
      <c r="C206" s="37" t="s">
        <v>47</v>
      </c>
      <c r="D206" s="10">
        <v>55</v>
      </c>
      <c r="E206" s="13"/>
    </row>
    <row r="207" spans="1:5" ht="16.5" customHeight="1">
      <c r="A207" s="60" t="s">
        <v>103</v>
      </c>
      <c r="B207" s="60"/>
      <c r="C207" s="61" t="s">
        <v>104</v>
      </c>
      <c r="D207" s="63">
        <v>8.3369999999999997</v>
      </c>
      <c r="E207" s="45"/>
    </row>
    <row r="208" spans="1:5" ht="16.5" customHeight="1">
      <c r="A208" s="60"/>
      <c r="B208" s="60"/>
      <c r="C208" s="61"/>
      <c r="D208" s="62"/>
      <c r="E208" s="45"/>
    </row>
    <row r="209" spans="5:5" ht="16.5" customHeight="1">
      <c r="E209" s="22"/>
    </row>
    <row r="210" spans="5:5" ht="16.5" customHeight="1">
      <c r="E210" s="22"/>
    </row>
    <row r="211" spans="5:5" ht="16.5" customHeight="1">
      <c r="E211" s="22"/>
    </row>
    <row r="212" spans="5:5" ht="16.5" customHeight="1">
      <c r="E212" s="22"/>
    </row>
    <row r="213" spans="5:5" ht="16.5" customHeight="1">
      <c r="E213" s="22"/>
    </row>
    <row r="214" spans="5:5" ht="16.5" customHeight="1">
      <c r="E214" s="22"/>
    </row>
    <row r="215" spans="5:5" ht="16.5" customHeight="1">
      <c r="E215" s="22"/>
    </row>
    <row r="216" spans="5:5" ht="16.5" customHeight="1">
      <c r="E216" s="22"/>
    </row>
    <row r="217" spans="5:5" ht="16.5" customHeight="1">
      <c r="E217" s="22"/>
    </row>
    <row r="218" spans="5:5" ht="16.5" customHeight="1">
      <c r="E218" s="22"/>
    </row>
    <row r="219" spans="5:5" ht="16.5" customHeight="1">
      <c r="E219" s="22"/>
    </row>
    <row r="220" spans="5:5" ht="16.5" customHeight="1">
      <c r="E220" s="22"/>
    </row>
    <row r="221" spans="5:5" ht="16.5" customHeight="1">
      <c r="E221" s="22"/>
    </row>
    <row r="222" spans="5:5" ht="16.5" customHeight="1">
      <c r="E222" s="22"/>
    </row>
    <row r="223" spans="5:5" ht="16.5" customHeight="1">
      <c r="E223" s="22"/>
    </row>
    <row r="224" spans="5:5" ht="16.5" customHeight="1">
      <c r="E224" s="22"/>
    </row>
    <row r="225" spans="5:5" ht="16.5" customHeight="1">
      <c r="E225" s="22"/>
    </row>
    <row r="226" spans="5:5" ht="16.5" customHeight="1">
      <c r="E226" s="22"/>
    </row>
    <row r="227" spans="5:5" ht="16.5" customHeight="1">
      <c r="E227" s="22"/>
    </row>
    <row r="228" spans="5:5" ht="16.5" customHeight="1">
      <c r="E228" s="22"/>
    </row>
    <row r="229" spans="5:5" ht="16.5" customHeight="1">
      <c r="E229" s="22"/>
    </row>
    <row r="230" spans="5:5" ht="16.5" customHeight="1">
      <c r="E230" s="22"/>
    </row>
    <row r="231" spans="5:5" ht="16.5" customHeight="1">
      <c r="E231" s="22"/>
    </row>
    <row r="232" spans="5:5" ht="16.5" customHeight="1">
      <c r="E232" s="22"/>
    </row>
    <row r="233" spans="5:5" ht="16.5" customHeight="1">
      <c r="E233" s="22"/>
    </row>
    <row r="234" spans="5:5" ht="16.5" customHeight="1">
      <c r="E234" s="22"/>
    </row>
    <row r="235" spans="5:5" ht="16.5" customHeight="1">
      <c r="E235" s="22"/>
    </row>
    <row r="236" spans="5:5" ht="16.5" customHeight="1">
      <c r="E236" s="22"/>
    </row>
    <row r="237" spans="5:5" ht="16.5" customHeight="1">
      <c r="E237" s="22"/>
    </row>
    <row r="238" spans="5:5" ht="16.5" customHeight="1">
      <c r="E238" s="22"/>
    </row>
    <row r="239" spans="5:5" ht="16.5" customHeight="1">
      <c r="E239" s="22"/>
    </row>
    <row r="240" spans="5:5" ht="16.5" customHeight="1">
      <c r="E240" s="22"/>
    </row>
    <row r="241" spans="5:5" ht="16.5" customHeight="1">
      <c r="E241" s="22"/>
    </row>
    <row r="242" spans="5:5" ht="16.5" customHeight="1">
      <c r="E242" s="22"/>
    </row>
    <row r="243" spans="5:5" ht="16.5" customHeight="1">
      <c r="E243" s="22"/>
    </row>
    <row r="244" spans="5:5" ht="16.5" customHeight="1">
      <c r="E244" s="22"/>
    </row>
    <row r="245" spans="5:5" ht="16.5" customHeight="1">
      <c r="E245" s="22"/>
    </row>
    <row r="246" spans="5:5" ht="16.5" customHeight="1">
      <c r="E246" s="22"/>
    </row>
    <row r="247" spans="5:5" ht="16.5" customHeight="1">
      <c r="E247" s="22"/>
    </row>
    <row r="248" spans="5:5" ht="16.5" customHeight="1">
      <c r="E248" s="22"/>
    </row>
    <row r="249" spans="5:5" ht="16.5" customHeight="1">
      <c r="E249" s="22"/>
    </row>
    <row r="250" spans="5:5" ht="16.5" customHeight="1">
      <c r="E250" s="22"/>
    </row>
    <row r="251" spans="5:5" ht="16.5" customHeight="1">
      <c r="E251" s="22"/>
    </row>
    <row r="252" spans="5:5" ht="16.5" customHeight="1">
      <c r="E252" s="22"/>
    </row>
    <row r="253" spans="5:5" ht="16.5" customHeight="1">
      <c r="E253" s="22"/>
    </row>
    <row r="254" spans="5:5" ht="16.5" customHeight="1">
      <c r="E254" s="22"/>
    </row>
    <row r="255" spans="5:5" ht="16.5" customHeight="1">
      <c r="E255" s="22"/>
    </row>
    <row r="256" spans="5:5" ht="16.5" customHeight="1">
      <c r="E256" s="22"/>
    </row>
    <row r="257" spans="5:5" ht="16.5" customHeight="1">
      <c r="E257" s="22"/>
    </row>
    <row r="258" spans="5:5" ht="16.5" customHeight="1">
      <c r="E258" s="22"/>
    </row>
    <row r="259" spans="5:5" ht="16.5" customHeight="1">
      <c r="E259" s="22"/>
    </row>
    <row r="260" spans="5:5" ht="16.5" customHeight="1">
      <c r="E260" s="22"/>
    </row>
    <row r="261" spans="5:5" ht="16.5" customHeight="1">
      <c r="E261" s="22"/>
    </row>
    <row r="262" spans="5:5" ht="16.5" customHeight="1">
      <c r="E262" s="22"/>
    </row>
    <row r="263" spans="5:5" ht="16.5" customHeight="1">
      <c r="E263" s="22"/>
    </row>
    <row r="264" spans="5:5" ht="16.5" customHeight="1">
      <c r="E264" s="22"/>
    </row>
    <row r="265" spans="5:5" ht="16.5" customHeight="1">
      <c r="E265" s="22"/>
    </row>
    <row r="266" spans="5:5" ht="16.5" customHeight="1">
      <c r="E266" s="22"/>
    </row>
    <row r="267" spans="5:5" ht="16.5" customHeight="1">
      <c r="E267" s="22"/>
    </row>
    <row r="268" spans="5:5" ht="16.5" customHeight="1">
      <c r="E268" s="22"/>
    </row>
    <row r="269" spans="5:5" ht="21" customHeight="1">
      <c r="E269" s="22"/>
    </row>
    <row r="270" spans="5:5" ht="21" customHeight="1">
      <c r="E270" s="22"/>
    </row>
    <row r="271" spans="5:5" ht="21" customHeight="1">
      <c r="E271" s="22"/>
    </row>
    <row r="272" spans="5:5" ht="21" customHeight="1">
      <c r="E272" s="22"/>
    </row>
    <row r="273" spans="5:5" ht="21" customHeight="1">
      <c r="E273" s="22"/>
    </row>
    <row r="274" spans="5:5" ht="21" customHeight="1">
      <c r="E274" s="22"/>
    </row>
    <row r="275" spans="5:5" ht="21" customHeight="1">
      <c r="E275" s="22"/>
    </row>
    <row r="276" spans="5:5" ht="21" customHeight="1">
      <c r="E276" s="22"/>
    </row>
    <row r="277" spans="5:5" ht="21" customHeight="1">
      <c r="E277" s="22"/>
    </row>
    <row r="278" spans="5:5" ht="21" customHeight="1">
      <c r="E278" s="22"/>
    </row>
    <row r="279" spans="5:5" ht="21" customHeight="1">
      <c r="E279" s="22"/>
    </row>
    <row r="280" spans="5:5" ht="21" customHeight="1">
      <c r="E280" s="22"/>
    </row>
    <row r="281" spans="5:5" ht="21" customHeight="1">
      <c r="E281" s="22"/>
    </row>
    <row r="282" spans="5:5" ht="21" customHeight="1">
      <c r="E282" s="22"/>
    </row>
    <row r="283" spans="5:5" ht="21" customHeight="1">
      <c r="E283" s="22"/>
    </row>
    <row r="284" spans="5:5" ht="21" customHeight="1">
      <c r="E284" s="22"/>
    </row>
    <row r="285" spans="5:5" ht="21" customHeight="1">
      <c r="E285" s="22"/>
    </row>
    <row r="286" spans="5:5" ht="21" customHeight="1">
      <c r="E286" s="22"/>
    </row>
    <row r="287" spans="5:5" ht="21" customHeight="1">
      <c r="E287" s="22"/>
    </row>
    <row r="288" spans="5:5" ht="21" customHeight="1">
      <c r="E288" s="22"/>
    </row>
    <row r="289" spans="5:5" ht="21" customHeight="1">
      <c r="E289" s="22"/>
    </row>
    <row r="290" spans="5:5" ht="21" customHeight="1">
      <c r="E290" s="22"/>
    </row>
    <row r="291" spans="5:5" ht="21" customHeight="1">
      <c r="E291" s="22"/>
    </row>
    <row r="292" spans="5:5" ht="21" customHeight="1">
      <c r="E292" s="22"/>
    </row>
    <row r="293" spans="5:5" ht="21" customHeight="1">
      <c r="E293" s="22"/>
    </row>
    <row r="294" spans="5:5" ht="21" customHeight="1">
      <c r="E294" s="22"/>
    </row>
    <row r="295" spans="5:5" ht="21" customHeight="1">
      <c r="E295" s="22"/>
    </row>
    <row r="296" spans="5:5" ht="21" customHeight="1">
      <c r="E296" s="22"/>
    </row>
    <row r="297" spans="5:5" ht="21" customHeight="1">
      <c r="E297" s="22"/>
    </row>
    <row r="298" spans="5:5" ht="21" customHeight="1">
      <c r="E298" s="22"/>
    </row>
    <row r="299" spans="5:5" ht="21" customHeight="1">
      <c r="E299" s="22"/>
    </row>
    <row r="300" spans="5:5" ht="21" customHeight="1">
      <c r="E300" s="22"/>
    </row>
    <row r="301" spans="5:5" ht="21" customHeight="1">
      <c r="E301" s="22"/>
    </row>
    <row r="302" spans="5:5" ht="21" customHeight="1">
      <c r="E302" s="22"/>
    </row>
    <row r="303" spans="5:5" ht="21" customHeight="1">
      <c r="E303" s="22"/>
    </row>
    <row r="304" spans="5:5" ht="21" customHeight="1">
      <c r="E304" s="22"/>
    </row>
    <row r="305" spans="5:5" ht="21" customHeight="1">
      <c r="E305" s="22"/>
    </row>
    <row r="306" spans="5:5" ht="21" customHeight="1">
      <c r="E306" s="22"/>
    </row>
    <row r="307" spans="5:5" ht="21" customHeight="1">
      <c r="E307" s="22"/>
    </row>
    <row r="308" spans="5:5" ht="21" customHeight="1">
      <c r="E308" s="22"/>
    </row>
    <row r="309" spans="5:5" ht="21" customHeight="1">
      <c r="E309" s="22"/>
    </row>
    <row r="310" spans="5:5" ht="21" customHeight="1">
      <c r="E310" s="22"/>
    </row>
    <row r="311" spans="5:5" ht="21" customHeight="1">
      <c r="E311" s="22"/>
    </row>
    <row r="312" spans="5:5" ht="21" customHeight="1">
      <c r="E312" s="22"/>
    </row>
    <row r="313" spans="5:5" ht="21" customHeight="1">
      <c r="E313" s="22"/>
    </row>
    <row r="314" spans="5:5" ht="21" customHeight="1">
      <c r="E314" s="22"/>
    </row>
    <row r="315" spans="5:5" ht="21" customHeight="1">
      <c r="E315" s="22"/>
    </row>
    <row r="316" spans="5:5" ht="21" customHeight="1">
      <c r="E316" s="22"/>
    </row>
    <row r="317" spans="5:5" ht="21" customHeight="1">
      <c r="E317" s="22"/>
    </row>
    <row r="318" spans="5:5" ht="21" customHeight="1">
      <c r="E318" s="22"/>
    </row>
    <row r="319" spans="5:5" ht="21" customHeight="1">
      <c r="E319" s="22"/>
    </row>
    <row r="320" spans="5:5" ht="21" customHeight="1">
      <c r="E320" s="22"/>
    </row>
    <row r="321" spans="5:5" ht="21" customHeight="1">
      <c r="E321" s="22"/>
    </row>
    <row r="322" spans="5:5" ht="21" customHeight="1">
      <c r="E322" s="22"/>
    </row>
    <row r="323" spans="5:5" ht="21" customHeight="1">
      <c r="E323" s="22"/>
    </row>
    <row r="324" spans="5:5" ht="21" customHeight="1">
      <c r="E324" s="22"/>
    </row>
    <row r="325" spans="5:5" ht="21" customHeight="1">
      <c r="E325" s="22"/>
    </row>
    <row r="326" spans="5:5" ht="21" customHeight="1">
      <c r="E326" s="22"/>
    </row>
    <row r="327" spans="5:5" ht="21" customHeight="1">
      <c r="E327" s="22"/>
    </row>
    <row r="328" spans="5:5" ht="21" customHeight="1">
      <c r="E328" s="22"/>
    </row>
    <row r="329" spans="5:5" ht="21" customHeight="1">
      <c r="E329" s="22"/>
    </row>
    <row r="330" spans="5:5" ht="21" customHeight="1">
      <c r="E330" s="22"/>
    </row>
    <row r="331" spans="5:5" ht="21" customHeight="1">
      <c r="E331" s="22"/>
    </row>
    <row r="332" spans="5:5" ht="21" customHeight="1">
      <c r="E332" s="22"/>
    </row>
    <row r="333" spans="5:5" ht="21" customHeight="1">
      <c r="E333" s="22"/>
    </row>
    <row r="334" spans="5:5" ht="21" customHeight="1">
      <c r="E334" s="22"/>
    </row>
    <row r="335" spans="5:5" ht="21" customHeight="1">
      <c r="E335" s="22"/>
    </row>
    <row r="336" spans="5:5" ht="21" customHeight="1">
      <c r="E336" s="22"/>
    </row>
    <row r="337" spans="5:5" ht="21" customHeight="1">
      <c r="E337" s="22"/>
    </row>
    <row r="338" spans="5:5" ht="21" customHeight="1">
      <c r="E338" s="22"/>
    </row>
    <row r="339" spans="5:5" ht="21" customHeight="1">
      <c r="E339" s="22"/>
    </row>
    <row r="340" spans="5:5" ht="21" customHeight="1">
      <c r="E340" s="22"/>
    </row>
    <row r="341" spans="5:5" ht="21" customHeight="1">
      <c r="E341" s="22"/>
    </row>
    <row r="342" spans="5:5" ht="21" customHeight="1">
      <c r="E342" s="22"/>
    </row>
    <row r="343" spans="5:5" ht="21" customHeight="1">
      <c r="E343" s="22"/>
    </row>
    <row r="344" spans="5:5" ht="21" customHeight="1">
      <c r="E344" s="22"/>
    </row>
    <row r="345" spans="5:5" ht="21" customHeight="1">
      <c r="E345" s="22"/>
    </row>
    <row r="346" spans="5:5" ht="21" customHeight="1">
      <c r="E346" s="22"/>
    </row>
    <row r="347" spans="5:5" ht="21" customHeight="1">
      <c r="E347" s="22"/>
    </row>
    <row r="348" spans="5:5" ht="21" customHeight="1">
      <c r="E348" s="22"/>
    </row>
    <row r="349" spans="5:5" ht="21" customHeight="1">
      <c r="E349" s="22"/>
    </row>
    <row r="350" spans="5:5" ht="21" customHeight="1">
      <c r="E350" s="22"/>
    </row>
    <row r="351" spans="5:5" ht="21" customHeight="1">
      <c r="E351" s="22"/>
    </row>
    <row r="352" spans="5:5" ht="21" customHeight="1">
      <c r="E352" s="22"/>
    </row>
    <row r="353" spans="5:5" ht="21" customHeight="1">
      <c r="E353" s="22"/>
    </row>
    <row r="354" spans="5:5" ht="21" customHeight="1">
      <c r="E354" s="22"/>
    </row>
    <row r="355" spans="5:5" ht="21" customHeight="1">
      <c r="E355" s="22"/>
    </row>
    <row r="356" spans="5:5" ht="21" customHeight="1">
      <c r="E356" s="22"/>
    </row>
    <row r="357" spans="5:5" ht="21" customHeight="1">
      <c r="E357" s="22"/>
    </row>
    <row r="358" spans="5:5" ht="21" customHeight="1">
      <c r="E358" s="22"/>
    </row>
    <row r="359" spans="5:5" ht="21" customHeight="1">
      <c r="E359" s="22"/>
    </row>
    <row r="360" spans="5:5" ht="21" customHeight="1">
      <c r="E360" s="22"/>
    </row>
    <row r="361" spans="5:5" ht="21" customHeight="1">
      <c r="E361" s="22"/>
    </row>
    <row r="362" spans="5:5" ht="21" customHeight="1">
      <c r="E362" s="22"/>
    </row>
    <row r="363" spans="5:5" ht="21" customHeight="1">
      <c r="E363" s="22"/>
    </row>
    <row r="364" spans="5:5" ht="21" customHeight="1">
      <c r="E364" s="22"/>
    </row>
    <row r="365" spans="5:5" ht="21" customHeight="1">
      <c r="E365" s="22"/>
    </row>
    <row r="366" spans="5:5" ht="21" customHeight="1">
      <c r="E366" s="22"/>
    </row>
    <row r="367" spans="5:5" ht="21" customHeight="1">
      <c r="E367" s="22"/>
    </row>
    <row r="368" spans="5:5" ht="21" customHeight="1">
      <c r="E368" s="22"/>
    </row>
    <row r="369" spans="5:5" ht="21" customHeight="1">
      <c r="E369" s="22"/>
    </row>
    <row r="370" spans="5:5" ht="21" customHeight="1">
      <c r="E370" s="22"/>
    </row>
    <row r="371" spans="5:5" ht="21" customHeight="1">
      <c r="E371" s="22"/>
    </row>
    <row r="372" spans="5:5" ht="21" customHeight="1">
      <c r="E372" s="22"/>
    </row>
    <row r="373" spans="5:5" ht="21" customHeight="1">
      <c r="E373" s="22"/>
    </row>
    <row r="374" spans="5:5" ht="21" customHeight="1">
      <c r="E374" s="22"/>
    </row>
    <row r="375" spans="5:5" ht="21" customHeight="1">
      <c r="E375" s="22"/>
    </row>
    <row r="376" spans="5:5" ht="21" customHeight="1">
      <c r="E376" s="22"/>
    </row>
    <row r="377" spans="5:5" ht="21" customHeight="1">
      <c r="E377" s="22"/>
    </row>
    <row r="378" spans="5:5" ht="21" customHeight="1">
      <c r="E378" s="22"/>
    </row>
    <row r="379" spans="5:5" ht="21" customHeight="1">
      <c r="E379" s="22"/>
    </row>
    <row r="380" spans="5:5" ht="21" customHeight="1">
      <c r="E380" s="22"/>
    </row>
    <row r="381" spans="5:5" ht="21" customHeight="1">
      <c r="E381" s="22"/>
    </row>
    <row r="382" spans="5:5" ht="21" customHeight="1">
      <c r="E382" s="22"/>
    </row>
    <row r="383" spans="5:5" ht="21" customHeight="1">
      <c r="E383" s="22"/>
    </row>
    <row r="384" spans="5:5" ht="21" customHeight="1">
      <c r="E384" s="22"/>
    </row>
    <row r="385" spans="5:5" ht="21" customHeight="1">
      <c r="E385" s="22"/>
    </row>
    <row r="386" spans="5:5" ht="21" customHeight="1">
      <c r="E386" s="22"/>
    </row>
    <row r="387" spans="5:5" ht="21" customHeight="1">
      <c r="E387" s="22"/>
    </row>
    <row r="388" spans="5:5" ht="21" customHeight="1">
      <c r="E388" s="22"/>
    </row>
    <row r="389" spans="5:5" ht="21" customHeight="1">
      <c r="E389" s="22"/>
    </row>
    <row r="390" spans="5:5" ht="21" customHeight="1">
      <c r="E390" s="22"/>
    </row>
    <row r="391" spans="5:5" ht="21" customHeight="1">
      <c r="E391" s="22"/>
    </row>
    <row r="392" spans="5:5" ht="21" customHeight="1">
      <c r="E392" s="22"/>
    </row>
    <row r="393" spans="5:5" ht="21" customHeight="1">
      <c r="E393" s="22"/>
    </row>
    <row r="394" spans="5:5" ht="21" customHeight="1">
      <c r="E394" s="22"/>
    </row>
    <row r="395" spans="5:5" ht="21" customHeight="1">
      <c r="E395" s="22"/>
    </row>
    <row r="396" spans="5:5" ht="21" customHeight="1">
      <c r="E396" s="22"/>
    </row>
    <row r="397" spans="5:5" ht="21" customHeight="1">
      <c r="E397" s="22"/>
    </row>
    <row r="398" spans="5:5" ht="21" customHeight="1">
      <c r="E398" s="22"/>
    </row>
    <row r="399" spans="5:5" ht="21" customHeight="1">
      <c r="E399" s="22"/>
    </row>
    <row r="400" spans="5:5" ht="21.75" customHeight="1">
      <c r="E400" s="22"/>
    </row>
    <row r="401" spans="5:5" ht="21.75" customHeight="1">
      <c r="E401" s="22"/>
    </row>
    <row r="402" spans="5:5" ht="21.75" customHeight="1">
      <c r="E402" s="22"/>
    </row>
    <row r="403" spans="5:5" ht="21.75" customHeight="1">
      <c r="E403" s="22"/>
    </row>
    <row r="404" spans="5:5" ht="21.75" customHeight="1">
      <c r="E404" s="22"/>
    </row>
    <row r="405" spans="5:5" ht="21.75" customHeight="1">
      <c r="E405" s="22"/>
    </row>
    <row r="406" spans="5:5" ht="21.75" customHeight="1">
      <c r="E406" s="22"/>
    </row>
    <row r="407" spans="5:5" ht="21.75" customHeight="1">
      <c r="E407" s="22"/>
    </row>
    <row r="408" spans="5:5" ht="21.75" customHeight="1">
      <c r="E408" s="22"/>
    </row>
    <row r="409" spans="5:5" ht="21.75" customHeight="1">
      <c r="E409" s="22"/>
    </row>
    <row r="410" spans="5:5" ht="21.75" customHeight="1">
      <c r="E410" s="22"/>
    </row>
    <row r="411" spans="5:5" ht="21.75" customHeight="1">
      <c r="E411" s="22"/>
    </row>
    <row r="412" spans="5:5" ht="21.75" customHeight="1">
      <c r="E412" s="22"/>
    </row>
    <row r="413" spans="5:5" ht="21.75" customHeight="1">
      <c r="E413" s="22"/>
    </row>
    <row r="414" spans="5:5" ht="21.75" customHeight="1">
      <c r="E414" s="22"/>
    </row>
    <row r="415" spans="5:5" ht="21.75" customHeight="1">
      <c r="E415" s="22"/>
    </row>
    <row r="416" spans="5:5" ht="21.75" customHeight="1">
      <c r="E416" s="22"/>
    </row>
    <row r="417" spans="5:5" ht="21.75" customHeight="1">
      <c r="E417" s="22"/>
    </row>
    <row r="418" spans="5:5" ht="21.75" customHeight="1">
      <c r="E418" s="22"/>
    </row>
    <row r="419" spans="5:5" ht="21.75" customHeight="1">
      <c r="E419" s="22"/>
    </row>
    <row r="420" spans="5:5" ht="21.75" customHeight="1">
      <c r="E420" s="22"/>
    </row>
    <row r="421" spans="5:5" ht="21.75" customHeight="1">
      <c r="E421" s="22"/>
    </row>
    <row r="422" spans="5:5" ht="21.75" customHeight="1">
      <c r="E422" s="22"/>
    </row>
    <row r="423" spans="5:5" ht="21.75" customHeight="1">
      <c r="E423" s="22"/>
    </row>
    <row r="424" spans="5:5" ht="21.75" customHeight="1">
      <c r="E424" s="22"/>
    </row>
    <row r="425" spans="5:5" ht="21.75" customHeight="1">
      <c r="E425" s="22"/>
    </row>
    <row r="426" spans="5:5" ht="21.75" customHeight="1">
      <c r="E426" s="22"/>
    </row>
    <row r="427" spans="5:5" ht="21.75" customHeight="1">
      <c r="E427" s="22"/>
    </row>
    <row r="428" spans="5:5" ht="21.75" customHeight="1">
      <c r="E428" s="22"/>
    </row>
    <row r="429" spans="5:5" ht="21.75" customHeight="1">
      <c r="E429" s="22"/>
    </row>
    <row r="430" spans="5:5" ht="21.75" customHeight="1">
      <c r="E430" s="22"/>
    </row>
    <row r="431" spans="5:5" ht="21.75" customHeight="1">
      <c r="E431" s="22"/>
    </row>
    <row r="432" spans="5:5" ht="21.75" customHeight="1">
      <c r="E432" s="22"/>
    </row>
    <row r="433" spans="5:5" ht="21.75" customHeight="1">
      <c r="E433" s="22"/>
    </row>
    <row r="434" spans="5:5" ht="21.75" customHeight="1">
      <c r="E434" s="22"/>
    </row>
    <row r="435" spans="5:5" ht="21.75" customHeight="1">
      <c r="E435" s="22"/>
    </row>
    <row r="436" spans="5:5" ht="21.75" customHeight="1">
      <c r="E436" s="22"/>
    </row>
    <row r="437" spans="5:5" ht="21.75" customHeight="1">
      <c r="E437" s="22"/>
    </row>
    <row r="438" spans="5:5" ht="21.75" customHeight="1">
      <c r="E438" s="22"/>
    </row>
    <row r="439" spans="5:5" ht="21.75" customHeight="1">
      <c r="E439" s="22"/>
    </row>
    <row r="440" spans="5:5" ht="21.75" customHeight="1"/>
    <row r="441" spans="5:5" ht="21.75" customHeight="1"/>
    <row r="442" spans="5:5" ht="21.75" customHeight="1"/>
    <row r="443" spans="5:5" ht="21.75" customHeight="1"/>
    <row r="444" spans="5:5" ht="21.75" customHeight="1"/>
    <row r="445" spans="5:5" ht="21.75" customHeight="1"/>
    <row r="446" spans="5:5" ht="21.75" customHeight="1"/>
    <row r="447" spans="5:5" ht="21.75" customHeight="1"/>
    <row r="448" spans="5:5" ht="21.75" customHeight="1"/>
    <row r="449" ht="21.75" customHeight="1"/>
    <row r="450" ht="21.75" customHeight="1"/>
    <row r="451" ht="21.75" customHeight="1"/>
    <row r="452" ht="21.75" customHeight="1"/>
    <row r="453" ht="21.75" customHeight="1"/>
    <row r="454" ht="21.75" customHeight="1"/>
    <row r="455" ht="21.75" customHeight="1"/>
    <row r="456" ht="21.75" customHeight="1"/>
    <row r="457" ht="21.75" customHeight="1"/>
    <row r="458" ht="21.75" customHeight="1"/>
    <row r="459" ht="21.75" customHeight="1"/>
    <row r="460" ht="21.75" customHeight="1"/>
    <row r="461" ht="21.75" customHeight="1"/>
    <row r="462" ht="21.75" customHeight="1"/>
    <row r="463" ht="21.75" customHeight="1"/>
    <row r="464" ht="21.75" customHeight="1"/>
    <row r="465" ht="21.75" customHeight="1"/>
    <row r="466" ht="21.75" customHeight="1"/>
    <row r="467" ht="21.75" customHeight="1"/>
    <row r="468" ht="21.75" customHeight="1"/>
    <row r="469" ht="21.75" customHeight="1"/>
    <row r="470" ht="21.75" customHeight="1"/>
    <row r="471" ht="21.75" customHeight="1"/>
    <row r="472" ht="21.75" customHeight="1"/>
    <row r="473" ht="21.75" customHeight="1"/>
    <row r="474" ht="21.75" customHeight="1"/>
    <row r="475" ht="21.75" customHeight="1"/>
    <row r="476" ht="21.75" customHeight="1"/>
    <row r="477" ht="21.75" customHeight="1"/>
    <row r="478" ht="21.75" customHeight="1"/>
    <row r="479" ht="21.75" customHeight="1"/>
    <row r="480" ht="21.75" customHeight="1"/>
    <row r="481" ht="21.75" customHeight="1"/>
    <row r="482" ht="21.75" customHeight="1"/>
    <row r="483" ht="21.75" customHeight="1"/>
    <row r="484" ht="21.75" customHeight="1"/>
    <row r="485" ht="21.75" customHeight="1"/>
    <row r="486" ht="21.75" customHeight="1"/>
    <row r="487" ht="21.75" customHeight="1"/>
    <row r="488" ht="21.75" customHeight="1"/>
    <row r="489" ht="21.75" customHeight="1"/>
    <row r="490" ht="21.75" customHeight="1"/>
    <row r="491" ht="21.75" customHeight="1"/>
    <row r="492" ht="21.75" customHeight="1"/>
    <row r="493" ht="21.75" customHeight="1"/>
    <row r="494" ht="21.75" customHeight="1"/>
    <row r="495" ht="21.75" customHeight="1"/>
    <row r="496" ht="21.75" customHeight="1"/>
    <row r="497" ht="21.75" customHeight="1"/>
    <row r="498" ht="21.75" customHeight="1"/>
    <row r="499" ht="21.75" customHeight="1"/>
    <row r="500" ht="21.75" customHeight="1"/>
    <row r="501" ht="21.75" customHeight="1"/>
    <row r="502" ht="21.75" customHeight="1"/>
    <row r="503" ht="21.75" customHeight="1"/>
    <row r="504" ht="21.75" customHeight="1"/>
    <row r="505" ht="21.75" customHeight="1"/>
  </sheetData>
  <mergeCells count="1">
    <mergeCell ref="A1:E1"/>
  </mergeCells>
  <phoneticPr fontId="17" type="noConversion"/>
  <printOptions horizontalCentered="1" verticalCentered="1"/>
  <pageMargins left="0.70866141732283472" right="0.27559055118110237" top="0.51181102362204722" bottom="0.47244094488188981" header="0.31496062992125984" footer="0.31496062992125984"/>
  <pageSetup paperSize="9" scale="95" fitToWidth="0" fitToHeight="0" orientation="landscape" verticalDpi="599" r:id="rId1"/>
  <rowBreaks count="6" manualBreakCount="6">
    <brk id="31" max="4" man="1"/>
    <brk id="62" max="4" man="1"/>
    <brk id="88" max="4" man="1"/>
    <brk id="116" max="4" man="1"/>
    <brk id="145" max="4" man="1"/>
    <brk id="17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수량산출서</vt:lpstr>
      <vt:lpstr>수량산출서!Print_Area</vt:lpstr>
      <vt:lpstr>수량산출서!Print_Titles</vt:lpstr>
    </vt:vector>
  </TitlesOfParts>
  <Company>대구광역시 시설관리공단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김연정</dc:creator>
  <cp:lastModifiedBy>회계팀장</cp:lastModifiedBy>
  <cp:lastPrinted>2019-08-23T08:47:36Z</cp:lastPrinted>
  <dcterms:created xsi:type="dcterms:W3CDTF">2012-04-26T07:53:26Z</dcterms:created>
  <dcterms:modified xsi:type="dcterms:W3CDTF">2019-09-03T04:57:25Z</dcterms:modified>
</cp:coreProperties>
</file>