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[3]!Macro13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[4]내역서!$A$1:$IV$4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[3]!Macro12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J73" i="74"/>
  <c r="J70"/>
  <c r="J68"/>
  <c r="J66"/>
  <c r="J64"/>
  <c r="I63"/>
  <c r="J62"/>
  <c r="I61"/>
  <c r="J60"/>
  <c r="I59"/>
  <c r="K63" s="1"/>
  <c r="J58"/>
  <c r="J56"/>
  <c r="J54"/>
  <c r="J51"/>
  <c r="O48"/>
  <c r="O49" s="1"/>
  <c r="M48"/>
  <c r="M49" s="1"/>
  <c r="K48"/>
  <c r="H48"/>
  <c r="H45"/>
  <c r="F45"/>
  <c r="K45" s="1"/>
  <c r="H44"/>
  <c r="F44"/>
  <c r="O44" s="1"/>
  <c r="H43"/>
  <c r="F43"/>
  <c r="K43" s="1"/>
  <c r="H42"/>
  <c r="F42"/>
  <c r="O42" s="1"/>
  <c r="H41"/>
  <c r="F40"/>
  <c r="F39"/>
  <c r="H38"/>
  <c r="F38"/>
  <c r="K38" s="1"/>
  <c r="H37"/>
  <c r="F37"/>
  <c r="O37" s="1"/>
  <c r="H36"/>
  <c r="F36"/>
  <c r="K36" s="1"/>
  <c r="H35"/>
  <c r="F35"/>
  <c r="O35" s="1"/>
  <c r="H34"/>
  <c r="F34"/>
  <c r="K34" s="1"/>
  <c r="H33"/>
  <c r="F33"/>
  <c r="O33" s="1"/>
  <c r="F32"/>
  <c r="F31"/>
  <c r="H30"/>
  <c r="F30"/>
  <c r="O30" s="1"/>
  <c r="H29"/>
  <c r="F29"/>
  <c r="K29" s="1"/>
  <c r="F28"/>
  <c r="F27"/>
  <c r="H26"/>
  <c r="F26"/>
  <c r="K26" s="1"/>
  <c r="H25"/>
  <c r="F25"/>
  <c r="O25" s="1"/>
  <c r="H24"/>
  <c r="F24"/>
  <c r="K24" s="1"/>
  <c r="H23"/>
  <c r="F23"/>
  <c r="O23" s="1"/>
  <c r="H22"/>
  <c r="F22"/>
  <c r="K22" s="1"/>
  <c r="H21"/>
  <c r="F21"/>
  <c r="O21" s="1"/>
  <c r="H20"/>
  <c r="F20"/>
  <c r="K20" s="1"/>
  <c r="H19"/>
  <c r="F19"/>
  <c r="O19" s="1"/>
  <c r="H18"/>
  <c r="H17"/>
  <c r="H16"/>
  <c r="H15"/>
  <c r="H14"/>
  <c r="H13"/>
  <c r="H12"/>
  <c r="F12"/>
  <c r="K12" s="1"/>
  <c r="H11"/>
  <c r="F11"/>
  <c r="O11" s="1"/>
  <c r="H10"/>
  <c r="F10"/>
  <c r="M10" s="1"/>
  <c r="H9"/>
  <c r="F9"/>
  <c r="M9" s="1"/>
  <c r="H8"/>
  <c r="F8"/>
  <c r="M8" s="1"/>
  <c r="H7"/>
  <c r="F7"/>
  <c r="M7" s="1"/>
  <c r="H6"/>
  <c r="F6"/>
  <c r="M6" s="1"/>
  <c r="H5"/>
  <c r="F5"/>
  <c r="M5" s="1"/>
  <c r="O29" l="1"/>
  <c r="K33"/>
  <c r="O36"/>
  <c r="O43"/>
  <c r="O34"/>
  <c r="K42"/>
  <c r="O12"/>
  <c r="O20"/>
  <c r="O24"/>
  <c r="K21"/>
  <c r="K25"/>
  <c r="K37"/>
  <c r="O5"/>
  <c r="O6"/>
  <c r="O7"/>
  <c r="O8"/>
  <c r="O9"/>
  <c r="O10"/>
  <c r="O22"/>
  <c r="O26"/>
  <c r="K30"/>
  <c r="O38"/>
  <c r="K44"/>
  <c r="K5"/>
  <c r="I5" s="1"/>
  <c r="K6"/>
  <c r="K7"/>
  <c r="K8"/>
  <c r="K9"/>
  <c r="I9" s="1"/>
  <c r="K10"/>
  <c r="K11"/>
  <c r="K19"/>
  <c r="K23"/>
  <c r="K35"/>
  <c r="O45"/>
  <c r="I48"/>
  <c r="P63"/>
  <c r="M16"/>
  <c r="M11"/>
  <c r="M19"/>
  <c r="M21"/>
  <c r="I21" s="1"/>
  <c r="M23"/>
  <c r="M25"/>
  <c r="I25" s="1"/>
  <c r="M30"/>
  <c r="I30" s="1"/>
  <c r="M33"/>
  <c r="M35"/>
  <c r="M37"/>
  <c r="M42"/>
  <c r="M44"/>
  <c r="M12"/>
  <c r="I12" s="1"/>
  <c r="M20"/>
  <c r="M22"/>
  <c r="M24"/>
  <c r="M26"/>
  <c r="M29"/>
  <c r="M34"/>
  <c r="I34" s="1"/>
  <c r="M36"/>
  <c r="M38"/>
  <c r="M43"/>
  <c r="M45"/>
  <c r="I45" s="1"/>
  <c r="K49"/>
  <c r="I49" s="1"/>
  <c r="I26" l="1"/>
  <c r="I43"/>
  <c r="I29"/>
  <c r="I20"/>
  <c r="I37"/>
  <c r="I33"/>
  <c r="I19"/>
  <c r="I22"/>
  <c r="I44"/>
  <c r="I36"/>
  <c r="I24"/>
  <c r="I35"/>
  <c r="I23"/>
  <c r="I42"/>
  <c r="I10"/>
  <c r="I38"/>
  <c r="I11"/>
  <c r="I6"/>
  <c r="I7"/>
  <c r="I8"/>
  <c r="O16"/>
  <c r="K16"/>
  <c r="K17" l="1"/>
  <c r="O14"/>
  <c r="M18"/>
  <c r="I16"/>
  <c r="K13"/>
  <c r="O13"/>
  <c r="M13"/>
  <c r="K41"/>
  <c r="O41"/>
  <c r="M41"/>
  <c r="O15"/>
  <c r="K15"/>
  <c r="M15"/>
  <c r="O17" l="1"/>
  <c r="M17"/>
  <c r="M14"/>
  <c r="K14"/>
  <c r="O18"/>
  <c r="K18"/>
  <c r="I41"/>
  <c r="I13"/>
  <c r="I15"/>
  <c r="I17" l="1"/>
  <c r="O46"/>
  <c r="O50" s="1"/>
  <c r="M46"/>
  <c r="I14"/>
  <c r="I18"/>
  <c r="K46"/>
  <c r="K50" s="1"/>
  <c r="M50" l="1"/>
  <c r="I46"/>
  <c r="K52"/>
  <c r="O52" s="1"/>
  <c r="I52" s="1"/>
  <c r="K57" s="1"/>
  <c r="O57" s="1"/>
  <c r="I57" s="1"/>
  <c r="K59"/>
  <c r="P59" s="1"/>
  <c r="K61"/>
  <c r="P61" s="1"/>
  <c r="K65" l="1"/>
  <c r="O65" s="1"/>
  <c r="I65" s="1"/>
  <c r="P65" s="1"/>
  <c r="I50"/>
  <c r="P57"/>
  <c r="P52"/>
  <c r="K67"/>
  <c r="O67" s="1"/>
  <c r="I67" s="1"/>
  <c r="K55"/>
  <c r="O55" s="1"/>
  <c r="I55" s="1"/>
  <c r="P67" l="1"/>
  <c r="P55"/>
  <c r="I53"/>
  <c r="K69" l="1"/>
  <c r="O69" l="1"/>
  <c r="I69" s="1"/>
  <c r="P69" l="1"/>
  <c r="K71"/>
  <c r="O71" s="1"/>
  <c r="I71" s="1"/>
  <c r="B52" i="72" s="1"/>
  <c r="I72" i="74" l="1"/>
  <c r="P71"/>
  <c r="K74" l="1"/>
  <c r="O74" s="1"/>
  <c r="I74" s="1"/>
  <c r="I75" l="1"/>
  <c r="P74"/>
  <c r="I76" l="1"/>
</calcChain>
</file>

<file path=xl/sharedStrings.xml><?xml version="1.0" encoding="utf-8"?>
<sst xmlns="http://schemas.openxmlformats.org/spreadsheetml/2006/main" count="450" uniqueCount="193">
  <si>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</si>
  <si>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</si>
  <si>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</si>
  <si>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</si>
  <si>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</si>
  <si>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</si>
  <si>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</si>
  <si>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</si>
  <si>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</si>
  <si>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</si>
  <si>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</si>
  <si>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</si>
  <si>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</si>
  <si>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</si>
  <si>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</si>
  <si>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</si>
  <si>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</si>
  <si>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</si>
  <si>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</si>
  <si>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</si>
  <si>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</si>
  <si>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</si>
  <si>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</si>
  <si>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</si>
  <si>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</si>
  <si>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</si>
  <si>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</si>
  <si>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</si>
  <si>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</si>
  <si>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</si>
  <si>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</si>
  <si>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</si>
  <si>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</si>
  <si>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</si>
  <si>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</si>
  <si>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</si>
  <si>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</si>
  <si>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</si>
  <si>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</si>
  <si>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</si>
  <si>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</si>
  <si>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</si>
  <si>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</si>
  <si>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</si>
  <si>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</si>
  <si>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</si>
  <si>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</si>
  <si>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</si>
  <si>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</si>
  <si>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</si>
  <si>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</si>
  <si>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</si>
  <si>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</si>
  <si>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</si>
  <si>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</si>
  <si>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</si>
  <si>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</si>
  <si>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</si>
  <si>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</si>
  <si>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</si>
  <si>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</si>
  <si>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</si>
  <si>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</si>
  <si>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</si>
  <si>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</si>
  <si>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</si>
  <si>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</si>
  <si>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</si>
  <si>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</si>
  <si>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</si>
  <si>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</si>
  <si>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</si>
  <si>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</si>
  <si>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</si>
  <si>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</si>
  <si>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</si>
  <si>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</si>
  <si>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</si>
  <si>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</si>
  <si>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</si>
  <si>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</si>
  <si>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</si>
  <si>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</si>
  <si>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</si>
  <si>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</si>
  <si>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</si>
  <si>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</si>
  <si>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</si>
  <si>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</si>
  <si>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</si>
  <si>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</si>
  <si>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</si>
  <si>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</si>
  <si>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</si>
  <si>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</si>
  <si>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</si>
  <si>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</si>
  <si>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</si>
  <si>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</si>
  <si>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</si>
  <si>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</si>
  <si>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</si>
  <si>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</si>
  <si>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</si>
  <si>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</si>
  <si>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</si>
  <si>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</si>
  <si>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</si>
  <si>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</si>
  <si>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</si>
  <si>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</si>
  <si>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</si>
  <si>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</si>
  <si>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</si>
  <si>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</si>
  <si>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</si>
  <si>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</si>
  <si>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</si>
  <si>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</si>
  <si>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</si>
  <si>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</si>
  <si>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</si>
  <si>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</si>
  <si>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</si>
  <si>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</si>
  <si>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</si>
  <si>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</si>
  <si>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</si>
  <si>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</si>
  <si>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</si>
  <si>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</si>
  <si>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</si>
  <si>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</si>
  <si>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</si>
  <si>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</si>
  <si>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</si>
  <si>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</si>
  <si>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</si>
  <si>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</si>
  <si>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</si>
  <si>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</si>
  <si>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</si>
  <si>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</si>
  <si>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</si>
  <si>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</si>
  <si>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</si>
  <si>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</si>
  <si>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</si>
  <si>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</si>
  <si>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</si>
  <si>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</si>
  <si>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</si>
  <si>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</si>
  <si>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</si>
  <si>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</si>
  <si>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</si>
  <si>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</si>
  <si>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</si>
  <si>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</si>
  <si>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</si>
  <si>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</si>
  <si>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</si>
  <si>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</si>
  <si>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</si>
  <si>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</si>
  <si>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</si>
  <si>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</si>
  <si>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</si>
  <si>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</si>
  <si>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</si>
  <si>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</si>
  <si>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</si>
  <si>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</si>
  <si>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</si>
  <si>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</si>
  <si>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</si>
  <si>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</si>
  <si>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공사명 : 태전로(시경계~보건대네거리) 등 2개소 노면표시 도색공사</t>
  </si>
  <si>
    <t>( 1 + 2 + 3 )</t>
  </si>
  <si>
    <t>( 4 ) × 0.126</t>
  </si>
  <si>
    <t>( B ) × 0.0375</t>
  </si>
  <si>
    <t>( B ) × 0.0087</t>
  </si>
  <si>
    <t>( A + 4 ) × 0.0293</t>
  </si>
  <si>
    <t>( A + B ) × 0.079</t>
  </si>
  <si>
    <t>( 6:18 )</t>
  </si>
  <si>
    <t>( A + B + C )</t>
  </si>
  <si>
    <t>( D ) × 0.06</t>
  </si>
  <si>
    <t>( B + C + E )  ×0.15</t>
  </si>
  <si>
    <t>( D + E + F )</t>
  </si>
  <si>
    <t>( G ) × 0.1</t>
  </si>
  <si>
    <t>( G + H )</t>
  </si>
  <si>
    <t>(I + J + K) (1,000원 이하 절사)</t>
  </si>
  <si>
    <t>1,000원이하 절사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</si>
</sst>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</row>
      </sheetData>
      <sheetData sheetId="8"/>
      <sheetData sheetId="9"/>
      <sheetData sheetId="10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Normal="100" zoomScaleSheetLayoutView="85" workbookViewId="0">
      <selection activeCell="I15" sqref="I15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69" t="s">
        <v>131</v>
      </c>
      <c r="C1" s="271" t="s">
        <v>132</v>
      </c>
      <c r="D1" s="271" t="s">
        <v>133</v>
      </c>
      <c r="E1" s="271" t="s">
        <v>134</v>
      </c>
      <c r="F1" s="273" t="s">
        <v>19</v>
      </c>
      <c r="G1" s="273" t="s">
        <v>20</v>
      </c>
      <c r="H1" s="273" t="s">
        <v>135</v>
      </c>
      <c r="I1" s="273"/>
      <c r="J1" s="273" t="s">
        <v>0</v>
      </c>
      <c r="K1" s="273"/>
      <c r="L1" s="273" t="s">
        <v>1</v>
      </c>
      <c r="M1" s="273"/>
      <c r="N1" s="273" t="s">
        <v>136</v>
      </c>
      <c r="O1" s="273"/>
      <c r="P1" s="275" t="s">
        <v>2</v>
      </c>
    </row>
    <row r="2" spans="1:19" ht="26.1" customHeight="1">
      <c r="A2" s="44">
        <v>1</v>
      </c>
      <c r="B2" s="270"/>
      <c r="C2" s="272"/>
      <c r="D2" s="272"/>
      <c r="E2" s="272"/>
      <c r="F2" s="274"/>
      <c r="G2" s="274"/>
      <c r="H2" s="45" t="s">
        <v>137</v>
      </c>
      <c r="I2" s="45" t="s">
        <v>138</v>
      </c>
      <c r="J2" s="45" t="s">
        <v>137</v>
      </c>
      <c r="K2" s="45" t="s">
        <v>138</v>
      </c>
      <c r="L2" s="45" t="s">
        <v>137</v>
      </c>
      <c r="M2" s="45" t="s">
        <v>138</v>
      </c>
      <c r="N2" s="45" t="s">
        <v>137</v>
      </c>
      <c r="O2" s="45" t="s">
        <v>138</v>
      </c>
      <c r="P2" s="276"/>
    </row>
    <row r="3" spans="1:19" ht="26.1" customHeight="1" thickBot="1">
      <c r="A3" s="44">
        <v>1</v>
      </c>
      <c r="B3" s="265" t="s">
        <v>177</v>
      </c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</row>
    <row r="4" spans="1:19" ht="26.1" customHeight="1" thickTop="1">
      <c r="A4" s="46">
        <v>1</v>
      </c>
      <c r="B4" s="262" t="s">
        <v>139</v>
      </c>
      <c r="C4" s="263"/>
      <c r="D4" s="263"/>
      <c r="E4" s="264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46" t="s">
        <v>140</v>
      </c>
      <c r="C5" s="249" t="s">
        <v>141</v>
      </c>
      <c r="D5" s="249" t="s">
        <v>6</v>
      </c>
      <c r="E5" s="52" t="s">
        <v>142</v>
      </c>
      <c r="F5" s="53">
        <f>[5]수량집계표!C7</f>
        <v>0</v>
      </c>
      <c r="G5" s="52" t="s">
        <v>143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144</v>
      </c>
      <c r="S5" s="53"/>
    </row>
    <row r="6" spans="1:19" ht="26.1" hidden="1" customHeight="1">
      <c r="A6" s="46">
        <v>2</v>
      </c>
      <c r="B6" s="247"/>
      <c r="C6" s="250"/>
      <c r="D6" s="250"/>
      <c r="E6" s="59" t="s">
        <v>145</v>
      </c>
      <c r="F6" s="60">
        <f>[5]수량집계표!C8</f>
        <v>0</v>
      </c>
      <c r="G6" s="59" t="s">
        <v>143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146</v>
      </c>
      <c r="S6" s="60"/>
    </row>
    <row r="7" spans="1:19" ht="26.1" hidden="1" customHeight="1">
      <c r="A7" s="46">
        <v>2</v>
      </c>
      <c r="B7" s="247"/>
      <c r="C7" s="250"/>
      <c r="D7" s="250"/>
      <c r="E7" s="66" t="s">
        <v>3</v>
      </c>
      <c r="F7" s="60">
        <f>[5]수량집계표!C9</f>
        <v>0</v>
      </c>
      <c r="G7" s="59" t="s">
        <v>143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147</v>
      </c>
      <c r="S7" s="60"/>
    </row>
    <row r="8" spans="1:19" ht="26.1" hidden="1" customHeight="1">
      <c r="A8" s="46">
        <v>2</v>
      </c>
      <c r="B8" s="247"/>
      <c r="C8" s="250"/>
      <c r="D8" s="250"/>
      <c r="E8" s="59" t="s">
        <v>148</v>
      </c>
      <c r="F8" s="60">
        <f>[5]수량집계표!C10</f>
        <v>0</v>
      </c>
      <c r="G8" s="59" t="s">
        <v>143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149</v>
      </c>
      <c r="S8" s="60"/>
    </row>
    <row r="9" spans="1:19" ht="26.1" hidden="1" customHeight="1">
      <c r="A9" s="46">
        <v>2</v>
      </c>
      <c r="B9" s="247"/>
      <c r="C9" s="250" t="s">
        <v>150</v>
      </c>
      <c r="D9" s="250" t="s">
        <v>5</v>
      </c>
      <c r="E9" s="59" t="s">
        <v>142</v>
      </c>
      <c r="F9" s="60">
        <f>[5]수량집계표!D7</f>
        <v>0</v>
      </c>
      <c r="G9" s="59" t="s">
        <v>143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 t="s">
        <v>151</v>
      </c>
      <c r="S9" s="60"/>
    </row>
    <row r="10" spans="1:19" ht="26.1" hidden="1" customHeight="1">
      <c r="A10" s="46">
        <v>2</v>
      </c>
      <c r="B10" s="247"/>
      <c r="C10" s="250"/>
      <c r="D10" s="250"/>
      <c r="E10" s="59" t="s">
        <v>145</v>
      </c>
      <c r="F10" s="60">
        <f>[5]수량집계표!D8</f>
        <v>0</v>
      </c>
      <c r="G10" s="59" t="s">
        <v>143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 t="s">
        <v>152</v>
      </c>
      <c r="S10" s="60"/>
    </row>
    <row r="11" spans="1:19" ht="26.1" hidden="1" customHeight="1">
      <c r="A11" s="46">
        <v>2</v>
      </c>
      <c r="B11" s="247"/>
      <c r="C11" s="250"/>
      <c r="D11" s="250" t="s">
        <v>4</v>
      </c>
      <c r="E11" s="59" t="s">
        <v>142</v>
      </c>
      <c r="F11" s="60">
        <f>[5]수량집계표!E7</f>
        <v>0</v>
      </c>
      <c r="G11" s="59" t="s">
        <v>143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153</v>
      </c>
      <c r="S11" s="60"/>
    </row>
    <row r="12" spans="1:19" ht="26.1" hidden="1" customHeight="1">
      <c r="A12" s="46">
        <v>2</v>
      </c>
      <c r="B12" s="248"/>
      <c r="C12" s="251"/>
      <c r="D12" s="251"/>
      <c r="E12" s="67" t="s">
        <v>145</v>
      </c>
      <c r="F12" s="68">
        <f>[5]수량집계표!E8</f>
        <v>0</v>
      </c>
      <c r="G12" s="67" t="s">
        <v>143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154</v>
      </c>
      <c r="S12" s="60"/>
    </row>
    <row r="13" spans="1:19" ht="26.1" customHeight="1">
      <c r="A13" s="46">
        <v>1</v>
      </c>
      <c r="B13" s="246" t="s">
        <v>155</v>
      </c>
      <c r="C13" s="249" t="s">
        <v>141</v>
      </c>
      <c r="D13" s="249" t="s">
        <v>6</v>
      </c>
      <c r="E13" s="52" t="s">
        <v>142</v>
      </c>
      <c r="F13" s="53">
        <v>1367</v>
      </c>
      <c r="G13" s="52" t="s">
        <v>143</v>
      </c>
      <c r="H13" s="54">
        <f t="shared" ref="H13:H45" si="5">SUM(J13,L13,N13)</f>
        <v>0</v>
      </c>
      <c r="I13" s="55">
        <f t="shared" ref="I13:I46" si="6">K13+M13+O13</f>
        <v>0</v>
      </c>
      <c r="J13" s="56"/>
      <c r="K13" s="57">
        <f t="shared" ref="K13:K45" si="7">F13*J13</f>
        <v>0</v>
      </c>
      <c r="L13" s="56"/>
      <c r="M13" s="57">
        <f t="shared" ref="M13:M45" si="8">L13*F13</f>
        <v>0</v>
      </c>
      <c r="N13" s="56"/>
      <c r="O13" s="57">
        <f t="shared" ref="O13:O45" si="9">N13*F13</f>
        <v>0</v>
      </c>
      <c r="P13" s="58">
        <v>1</v>
      </c>
      <c r="S13" s="53"/>
    </row>
    <row r="14" spans="1:19" ht="26.1" customHeight="1">
      <c r="A14" s="46">
        <v>1</v>
      </c>
      <c r="B14" s="247"/>
      <c r="C14" s="250"/>
      <c r="D14" s="250"/>
      <c r="E14" s="59" t="s">
        <v>145</v>
      </c>
      <c r="F14" s="60">
        <v>1797</v>
      </c>
      <c r="G14" s="59" t="s">
        <v>143</v>
      </c>
      <c r="H14" s="61">
        <f t="shared" si="5"/>
        <v>0</v>
      </c>
      <c r="I14" s="62">
        <f t="shared" si="6"/>
        <v>0</v>
      </c>
      <c r="J14" s="63"/>
      <c r="K14" s="64">
        <f t="shared" si="7"/>
        <v>0</v>
      </c>
      <c r="L14" s="63"/>
      <c r="M14" s="64">
        <f t="shared" si="8"/>
        <v>0</v>
      </c>
      <c r="N14" s="63"/>
      <c r="O14" s="64">
        <f t="shared" si="9"/>
        <v>0</v>
      </c>
      <c r="P14" s="65">
        <v>2</v>
      </c>
      <c r="S14" s="60"/>
    </row>
    <row r="15" spans="1:19" ht="26.1" customHeight="1">
      <c r="A15" s="46">
        <v>1</v>
      </c>
      <c r="B15" s="247"/>
      <c r="C15" s="250"/>
      <c r="D15" s="250"/>
      <c r="E15" s="66" t="s">
        <v>3</v>
      </c>
      <c r="F15" s="60">
        <v>7472</v>
      </c>
      <c r="G15" s="59" t="s">
        <v>143</v>
      </c>
      <c r="H15" s="61">
        <f t="shared" si="5"/>
        <v>0</v>
      </c>
      <c r="I15" s="62">
        <f t="shared" si="6"/>
        <v>0</v>
      </c>
      <c r="J15" s="63"/>
      <c r="K15" s="64">
        <f t="shared" si="7"/>
        <v>0</v>
      </c>
      <c r="L15" s="63"/>
      <c r="M15" s="64">
        <f t="shared" si="8"/>
        <v>0</v>
      </c>
      <c r="N15" s="63"/>
      <c r="O15" s="64">
        <f t="shared" si="9"/>
        <v>0</v>
      </c>
      <c r="P15" s="65">
        <v>3</v>
      </c>
      <c r="S15" s="60"/>
    </row>
    <row r="16" spans="1:19" ht="26.1" customHeight="1">
      <c r="A16" s="46">
        <v>1</v>
      </c>
      <c r="B16" s="247"/>
      <c r="C16" s="250"/>
      <c r="D16" s="250"/>
      <c r="E16" s="59" t="s">
        <v>148</v>
      </c>
      <c r="F16" s="60">
        <v>3094</v>
      </c>
      <c r="G16" s="59" t="s">
        <v>143</v>
      </c>
      <c r="H16" s="61">
        <f t="shared" si="5"/>
        <v>0</v>
      </c>
      <c r="I16" s="62">
        <f t="shared" si="6"/>
        <v>0</v>
      </c>
      <c r="J16" s="63"/>
      <c r="K16" s="64">
        <f t="shared" si="7"/>
        <v>0</v>
      </c>
      <c r="L16" s="63"/>
      <c r="M16" s="64">
        <f t="shared" si="8"/>
        <v>0</v>
      </c>
      <c r="N16" s="63"/>
      <c r="O16" s="64">
        <f t="shared" si="9"/>
        <v>0</v>
      </c>
      <c r="P16" s="65">
        <v>4</v>
      </c>
      <c r="S16" s="60"/>
    </row>
    <row r="17" spans="1:19" ht="26.1" customHeight="1">
      <c r="A17" s="46">
        <v>1</v>
      </c>
      <c r="B17" s="247"/>
      <c r="C17" s="250" t="s">
        <v>150</v>
      </c>
      <c r="D17" s="250" t="s">
        <v>5</v>
      </c>
      <c r="E17" s="59" t="s">
        <v>142</v>
      </c>
      <c r="F17" s="60">
        <v>5584</v>
      </c>
      <c r="G17" s="59" t="s">
        <v>143</v>
      </c>
      <c r="H17" s="61">
        <f t="shared" si="5"/>
        <v>0</v>
      </c>
      <c r="I17" s="62">
        <f t="shared" si="6"/>
        <v>0</v>
      </c>
      <c r="J17" s="63"/>
      <c r="K17" s="64">
        <f t="shared" si="7"/>
        <v>0</v>
      </c>
      <c r="L17" s="63"/>
      <c r="M17" s="64">
        <f t="shared" si="8"/>
        <v>0</v>
      </c>
      <c r="N17" s="63"/>
      <c r="O17" s="64">
        <f t="shared" si="9"/>
        <v>0</v>
      </c>
      <c r="P17" s="65">
        <v>5</v>
      </c>
      <c r="S17" s="60"/>
    </row>
    <row r="18" spans="1:19" ht="26.1" customHeight="1">
      <c r="A18" s="46">
        <v>1</v>
      </c>
      <c r="B18" s="247"/>
      <c r="C18" s="250"/>
      <c r="D18" s="250"/>
      <c r="E18" s="59" t="s">
        <v>145</v>
      </c>
      <c r="F18" s="60">
        <v>725</v>
      </c>
      <c r="G18" s="59" t="s">
        <v>143</v>
      </c>
      <c r="H18" s="61">
        <f t="shared" si="5"/>
        <v>0</v>
      </c>
      <c r="I18" s="62">
        <f t="shared" si="6"/>
        <v>0</v>
      </c>
      <c r="J18" s="63"/>
      <c r="K18" s="64">
        <f t="shared" si="7"/>
        <v>0</v>
      </c>
      <c r="L18" s="63"/>
      <c r="M18" s="64">
        <f t="shared" si="8"/>
        <v>0</v>
      </c>
      <c r="N18" s="63"/>
      <c r="O18" s="64">
        <f t="shared" si="9"/>
        <v>0</v>
      </c>
      <c r="P18" s="65">
        <v>6</v>
      </c>
      <c r="S18" s="60"/>
    </row>
    <row r="19" spans="1:19" ht="26.1" hidden="1" customHeight="1">
      <c r="A19" s="46">
        <v>2</v>
      </c>
      <c r="B19" s="247"/>
      <c r="C19" s="250"/>
      <c r="D19" s="250" t="s">
        <v>4</v>
      </c>
      <c r="E19" s="59" t="s">
        <v>142</v>
      </c>
      <c r="F19" s="60">
        <f>[5]수량집계표!H7</f>
        <v>0</v>
      </c>
      <c r="G19" s="59" t="s">
        <v>143</v>
      </c>
      <c r="H19" s="61">
        <f t="shared" si="5"/>
        <v>0</v>
      </c>
      <c r="I19" s="62">
        <f t="shared" si="6"/>
        <v>0</v>
      </c>
      <c r="J19" s="63"/>
      <c r="K19" s="64">
        <f t="shared" si="7"/>
        <v>0</v>
      </c>
      <c r="L19" s="63"/>
      <c r="M19" s="64">
        <f t="shared" si="8"/>
        <v>0</v>
      </c>
      <c r="N19" s="63"/>
      <c r="O19" s="64">
        <f t="shared" si="9"/>
        <v>0</v>
      </c>
      <c r="P19" s="65" t="s">
        <v>156</v>
      </c>
      <c r="S19" s="60"/>
    </row>
    <row r="20" spans="1:19" ht="26.1" hidden="1" customHeight="1">
      <c r="A20" s="46">
        <v>2</v>
      </c>
      <c r="B20" s="248"/>
      <c r="C20" s="251"/>
      <c r="D20" s="251"/>
      <c r="E20" s="67" t="s">
        <v>145</v>
      </c>
      <c r="F20" s="68">
        <f>[5]수량집계표!H8</f>
        <v>0</v>
      </c>
      <c r="G20" s="67" t="s">
        <v>143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157</v>
      </c>
      <c r="S20" s="60"/>
    </row>
    <row r="21" spans="1:19" ht="26.1" hidden="1" customHeight="1">
      <c r="A21" s="46">
        <v>2</v>
      </c>
      <c r="B21" s="246" t="s">
        <v>158</v>
      </c>
      <c r="C21" s="249" t="s">
        <v>159</v>
      </c>
      <c r="D21" s="249" t="s">
        <v>6</v>
      </c>
      <c r="E21" s="52" t="s">
        <v>142</v>
      </c>
      <c r="F21" s="53">
        <f>[5]수량집계표!I7</f>
        <v>0</v>
      </c>
      <c r="G21" s="52" t="s">
        <v>143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47"/>
      <c r="C22" s="250"/>
      <c r="D22" s="250"/>
      <c r="E22" s="59" t="s">
        <v>145</v>
      </c>
      <c r="F22" s="60">
        <f>[5]수량집계표!I8</f>
        <v>0</v>
      </c>
      <c r="G22" s="59" t="s">
        <v>143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47"/>
      <c r="C23" s="250"/>
      <c r="D23" s="250"/>
      <c r="E23" s="66" t="s">
        <v>3</v>
      </c>
      <c r="F23" s="60">
        <f>[5]수량집계표!I9</f>
        <v>0</v>
      </c>
      <c r="G23" s="59" t="s">
        <v>143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47"/>
      <c r="C24" s="250"/>
      <c r="D24" s="250"/>
      <c r="E24" s="59" t="s">
        <v>148</v>
      </c>
      <c r="F24" s="60">
        <f>[5]수량집계표!I10</f>
        <v>0</v>
      </c>
      <c r="G24" s="59" t="s">
        <v>143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47"/>
      <c r="C25" s="250" t="s">
        <v>160</v>
      </c>
      <c r="D25" s="250" t="s">
        <v>5</v>
      </c>
      <c r="E25" s="59" t="s">
        <v>142</v>
      </c>
      <c r="F25" s="60">
        <f>[5]수량집계표!J7</f>
        <v>0</v>
      </c>
      <c r="G25" s="59" t="s">
        <v>143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47"/>
      <c r="C26" s="250"/>
      <c r="D26" s="250"/>
      <c r="E26" s="59" t="s">
        <v>145</v>
      </c>
      <c r="F26" s="60">
        <f>[5]수량집계표!J8</f>
        <v>0</v>
      </c>
      <c r="G26" s="59" t="s">
        <v>143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47"/>
      <c r="C27" s="250"/>
      <c r="D27" s="250" t="s">
        <v>4</v>
      </c>
      <c r="E27" s="59" t="s">
        <v>142</v>
      </c>
      <c r="F27" s="60">
        <f>[5]수량집계표!K7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48"/>
      <c r="C28" s="251"/>
      <c r="D28" s="251"/>
      <c r="E28" s="67" t="s">
        <v>145</v>
      </c>
      <c r="F28" s="68">
        <f>[5]수량집계표!K8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46" t="s">
        <v>161</v>
      </c>
      <c r="C29" s="259" t="s">
        <v>159</v>
      </c>
      <c r="D29" s="259" t="s">
        <v>6</v>
      </c>
      <c r="E29" s="52" t="s">
        <v>142</v>
      </c>
      <c r="F29" s="53">
        <f>[5]수량집계표!L7</f>
        <v>0</v>
      </c>
      <c r="G29" s="52" t="s">
        <v>143</v>
      </c>
      <c r="H29" s="54">
        <f t="shared" si="5"/>
        <v>0</v>
      </c>
      <c r="I29" s="74">
        <f t="shared" si="6"/>
        <v>0</v>
      </c>
      <c r="J29" s="56"/>
      <c r="K29" s="75">
        <f t="shared" si="7"/>
        <v>0</v>
      </c>
      <c r="L29" s="56"/>
      <c r="M29" s="57">
        <f t="shared" si="8"/>
        <v>0</v>
      </c>
      <c r="N29" s="56"/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47"/>
      <c r="C30" s="260"/>
      <c r="D30" s="260"/>
      <c r="E30" s="59" t="s">
        <v>145</v>
      </c>
      <c r="F30" s="60">
        <f>[5]수량집계표!L8</f>
        <v>0</v>
      </c>
      <c r="G30" s="59" t="s">
        <v>143</v>
      </c>
      <c r="H30" s="61">
        <f t="shared" si="5"/>
        <v>0</v>
      </c>
      <c r="I30" s="76">
        <f t="shared" si="6"/>
        <v>0</v>
      </c>
      <c r="J30" s="63"/>
      <c r="K30" s="77">
        <f t="shared" si="7"/>
        <v>0</v>
      </c>
      <c r="L30" s="63"/>
      <c r="M30" s="64">
        <f t="shared" si="8"/>
        <v>0</v>
      </c>
      <c r="N30" s="63"/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47"/>
      <c r="C31" s="260"/>
      <c r="D31" s="260"/>
      <c r="E31" s="66" t="s">
        <v>3</v>
      </c>
      <c r="F31" s="60">
        <f>[5]수량집계표!L9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47"/>
      <c r="C32" s="261"/>
      <c r="D32" s="261"/>
      <c r="E32" s="59" t="s">
        <v>148</v>
      </c>
      <c r="F32" s="60">
        <f>[5]수량집계표!L10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47"/>
      <c r="C33" s="250" t="s">
        <v>160</v>
      </c>
      <c r="D33" s="250" t="s">
        <v>5</v>
      </c>
      <c r="E33" s="59" t="s">
        <v>142</v>
      </c>
      <c r="F33" s="60">
        <f>[5]수량집계표!M7</f>
        <v>0</v>
      </c>
      <c r="G33" s="59" t="s">
        <v>143</v>
      </c>
      <c r="H33" s="61">
        <f t="shared" si="5"/>
        <v>0</v>
      </c>
      <c r="I33" s="76">
        <f t="shared" si="6"/>
        <v>0</v>
      </c>
      <c r="J33" s="63"/>
      <c r="K33" s="77">
        <f t="shared" si="7"/>
        <v>0</v>
      </c>
      <c r="L33" s="63"/>
      <c r="M33" s="64">
        <f t="shared" si="8"/>
        <v>0</v>
      </c>
      <c r="N33" s="63"/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47"/>
      <c r="C34" s="250"/>
      <c r="D34" s="250"/>
      <c r="E34" s="59" t="s">
        <v>145</v>
      </c>
      <c r="F34" s="60">
        <f>[5]수량집계표!M8</f>
        <v>0</v>
      </c>
      <c r="G34" s="59" t="s">
        <v>143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47"/>
      <c r="C35" s="250"/>
      <c r="D35" s="250" t="s">
        <v>4</v>
      </c>
      <c r="E35" s="59" t="s">
        <v>142</v>
      </c>
      <c r="F35" s="60">
        <f>[5]수량집계표!N7</f>
        <v>0</v>
      </c>
      <c r="G35" s="59" t="s">
        <v>143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48"/>
      <c r="C36" s="251"/>
      <c r="D36" s="251"/>
      <c r="E36" s="67" t="s">
        <v>145</v>
      </c>
      <c r="F36" s="60">
        <f>[5]수량집계표!N8</f>
        <v>0</v>
      </c>
      <c r="G36" s="67" t="s">
        <v>143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46" t="s">
        <v>162</v>
      </c>
      <c r="C37" s="249" t="s">
        <v>7</v>
      </c>
      <c r="D37" s="249" t="s">
        <v>6</v>
      </c>
      <c r="E37" s="52" t="s">
        <v>142</v>
      </c>
      <c r="F37" s="53">
        <f>[5]수량집계표!O7</f>
        <v>0</v>
      </c>
      <c r="G37" s="52" t="s">
        <v>143</v>
      </c>
      <c r="H37" s="54">
        <f t="shared" si="5"/>
        <v>0</v>
      </c>
      <c r="I37" s="74">
        <f t="shared" si="6"/>
        <v>0</v>
      </c>
      <c r="J37" s="56"/>
      <c r="K37" s="75">
        <f t="shared" si="7"/>
        <v>0</v>
      </c>
      <c r="L37" s="56"/>
      <c r="M37" s="57">
        <f t="shared" si="8"/>
        <v>0</v>
      </c>
      <c r="N37" s="56"/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47"/>
      <c r="C38" s="250"/>
      <c r="D38" s="250"/>
      <c r="E38" s="59" t="s">
        <v>145</v>
      </c>
      <c r="F38" s="60">
        <f>[5]수량집계표!O8</f>
        <v>0</v>
      </c>
      <c r="G38" s="59" t="s">
        <v>143</v>
      </c>
      <c r="H38" s="61">
        <f t="shared" si="5"/>
        <v>0</v>
      </c>
      <c r="I38" s="76">
        <f t="shared" si="6"/>
        <v>0</v>
      </c>
      <c r="J38" s="63"/>
      <c r="K38" s="77">
        <f t="shared" si="7"/>
        <v>0</v>
      </c>
      <c r="L38" s="63"/>
      <c r="M38" s="64">
        <f t="shared" si="8"/>
        <v>0</v>
      </c>
      <c r="N38" s="63"/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47"/>
      <c r="C39" s="250"/>
      <c r="D39" s="250"/>
      <c r="E39" s="66" t="s">
        <v>3</v>
      </c>
      <c r="F39" s="60">
        <f>[5]수량집계표!O9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47"/>
      <c r="C40" s="250"/>
      <c r="D40" s="250"/>
      <c r="E40" s="59" t="s">
        <v>148</v>
      </c>
      <c r="F40" s="60">
        <f>[5]수량집계표!O10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47"/>
      <c r="C41" s="250" t="s">
        <v>8</v>
      </c>
      <c r="D41" s="250" t="s">
        <v>5</v>
      </c>
      <c r="E41" s="59" t="s">
        <v>142</v>
      </c>
      <c r="F41" s="60">
        <v>0</v>
      </c>
      <c r="G41" s="59" t="s">
        <v>143</v>
      </c>
      <c r="H41" s="61">
        <f t="shared" si="5"/>
        <v>0</v>
      </c>
      <c r="I41" s="76">
        <f t="shared" si="6"/>
        <v>0</v>
      </c>
      <c r="J41" s="63"/>
      <c r="K41" s="77">
        <f t="shared" si="7"/>
        <v>0</v>
      </c>
      <c r="L41" s="63"/>
      <c r="M41" s="64">
        <f t="shared" si="8"/>
        <v>0</v>
      </c>
      <c r="N41" s="63"/>
      <c r="O41" s="64">
        <f t="shared" si="9"/>
        <v>0</v>
      </c>
      <c r="P41" s="65">
        <v>7</v>
      </c>
    </row>
    <row r="42" spans="1:16" ht="26.1" hidden="1" customHeight="1">
      <c r="A42" s="46">
        <v>2</v>
      </c>
      <c r="B42" s="247"/>
      <c r="C42" s="250"/>
      <c r="D42" s="250"/>
      <c r="E42" s="59" t="s">
        <v>145</v>
      </c>
      <c r="F42" s="60">
        <f>[5]수량집계표!P8</f>
        <v>0</v>
      </c>
      <c r="G42" s="59" t="s">
        <v>143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47"/>
      <c r="C43" s="250"/>
      <c r="D43" s="250" t="s">
        <v>4</v>
      </c>
      <c r="E43" s="59" t="s">
        <v>142</v>
      </c>
      <c r="F43" s="60">
        <f>[5]수량집계표!Q7</f>
        <v>0</v>
      </c>
      <c r="G43" s="59" t="s">
        <v>143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48"/>
      <c r="C44" s="251"/>
      <c r="D44" s="251"/>
      <c r="E44" s="67" t="s">
        <v>145</v>
      </c>
      <c r="F44" s="60">
        <f>[5]수량집계표!Q8</f>
        <v>0</v>
      </c>
      <c r="G44" s="67" t="s">
        <v>143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52" t="s">
        <v>9</v>
      </c>
      <c r="C45" s="253"/>
      <c r="D45" s="253"/>
      <c r="E45" s="254"/>
      <c r="F45" s="81">
        <f>[5]수량집계표!R7</f>
        <v>0</v>
      </c>
      <c r="G45" s="82" t="s">
        <v>143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55" t="s">
        <v>163</v>
      </c>
      <c r="C46" s="256"/>
      <c r="D46" s="256"/>
      <c r="E46" s="256"/>
      <c r="F46" s="89"/>
      <c r="G46" s="90"/>
      <c r="H46" s="91"/>
      <c r="I46" s="92">
        <f t="shared" si="6"/>
        <v>0</v>
      </c>
      <c r="J46" s="93"/>
      <c r="K46" s="94">
        <f>SUM(K5:K45)</f>
        <v>0</v>
      </c>
      <c r="L46" s="93"/>
      <c r="M46" s="94">
        <f>SUM(M5:M45)</f>
        <v>0</v>
      </c>
      <c r="N46" s="93"/>
      <c r="O46" s="94">
        <f>SUM(O5:O45)</f>
        <v>0</v>
      </c>
      <c r="P46" s="95"/>
    </row>
    <row r="47" spans="1:16" ht="26.1" customHeight="1">
      <c r="A47" s="46">
        <v>1</v>
      </c>
      <c r="B47" s="215" t="s">
        <v>164</v>
      </c>
      <c r="C47" s="216"/>
      <c r="D47" s="216"/>
      <c r="E47" s="217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57" t="s">
        <v>165</v>
      </c>
      <c r="C48" s="258"/>
      <c r="D48" s="258"/>
      <c r="E48" s="258"/>
      <c r="F48" s="53">
        <v>2</v>
      </c>
      <c r="G48" s="52" t="s">
        <v>166</v>
      </c>
      <c r="H48" s="54">
        <f>J48+L48+N48</f>
        <v>0</v>
      </c>
      <c r="I48" s="55">
        <f>K48+M48+O48</f>
        <v>0</v>
      </c>
      <c r="J48" s="105"/>
      <c r="K48" s="57">
        <f>F48*J48</f>
        <v>0</v>
      </c>
      <c r="L48" s="57"/>
      <c r="M48" s="57">
        <f>F48*L48</f>
        <v>0</v>
      </c>
      <c r="N48" s="57"/>
      <c r="O48" s="57">
        <f>F48*N48</f>
        <v>0</v>
      </c>
      <c r="P48" s="106"/>
    </row>
    <row r="49" spans="1:16" ht="26.1" customHeight="1">
      <c r="A49" s="46">
        <v>1</v>
      </c>
      <c r="B49" s="255" t="s">
        <v>163</v>
      </c>
      <c r="C49" s="256"/>
      <c r="D49" s="256"/>
      <c r="E49" s="256"/>
      <c r="F49" s="89"/>
      <c r="G49" s="90"/>
      <c r="H49" s="91"/>
      <c r="I49" s="92">
        <f t="shared" ref="I49:I50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43" t="s">
        <v>167</v>
      </c>
      <c r="C50" s="244"/>
      <c r="D50" s="244"/>
      <c r="E50" s="245"/>
      <c r="F50" s="81"/>
      <c r="G50" s="82"/>
      <c r="H50" s="83"/>
      <c r="I50" s="107">
        <f t="shared" si="10"/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21" t="s">
        <v>168</v>
      </c>
      <c r="C51" s="222"/>
      <c r="D51" s="222"/>
      <c r="E51" s="223"/>
      <c r="F51" s="227">
        <v>1</v>
      </c>
      <c r="G51" s="203" t="s">
        <v>10</v>
      </c>
      <c r="H51" s="229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24"/>
      <c r="C52" s="225"/>
      <c r="D52" s="225"/>
      <c r="E52" s="226"/>
      <c r="F52" s="228"/>
      <c r="G52" s="205"/>
      <c r="H52" s="230"/>
      <c r="I52" s="119">
        <f>O52</f>
        <v>0</v>
      </c>
      <c r="J52" s="120"/>
      <c r="K52" s="121">
        <f>K50</f>
        <v>0</v>
      </c>
      <c r="L52" s="122" t="s">
        <v>169</v>
      </c>
      <c r="M52" s="123">
        <v>0.126</v>
      </c>
      <c r="N52" s="124" t="s">
        <v>170</v>
      </c>
      <c r="O52" s="125">
        <f>INT(K52*M52)</f>
        <v>0</v>
      </c>
      <c r="P52" s="126" t="e">
        <f>I52/K52</f>
        <v>#DIV/0!</v>
      </c>
    </row>
    <row r="53" spans="1:16" ht="30" customHeight="1">
      <c r="A53" s="46">
        <v>1</v>
      </c>
      <c r="B53" s="231" t="s">
        <v>171</v>
      </c>
      <c r="C53" s="232"/>
      <c r="D53" s="233"/>
      <c r="E53" s="233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34" t="s">
        <v>11</v>
      </c>
      <c r="C54" s="235"/>
      <c r="D54" s="235"/>
      <c r="E54" s="236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37"/>
      <c r="C55" s="238"/>
      <c r="D55" s="238"/>
      <c r="E55" s="239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169</v>
      </c>
      <c r="M55" s="148">
        <v>3.7499999999999999E-2</v>
      </c>
      <c r="N55" s="149" t="s">
        <v>170</v>
      </c>
      <c r="O55" s="150">
        <f>INT(K55*M55)</f>
        <v>0</v>
      </c>
      <c r="P55" s="151" t="e">
        <f>I55/K55</f>
        <v>#DIV/0!</v>
      </c>
    </row>
    <row r="56" spans="1:16" ht="30" customHeight="1">
      <c r="A56" s="46">
        <v>1</v>
      </c>
      <c r="B56" s="240" t="s">
        <v>12</v>
      </c>
      <c r="C56" s="241"/>
      <c r="D56" s="241"/>
      <c r="E56" s="242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37"/>
      <c r="C57" s="238"/>
      <c r="D57" s="238"/>
      <c r="E57" s="239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169</v>
      </c>
      <c r="M57" s="148">
        <v>8.6999999999999994E-3</v>
      </c>
      <c r="N57" s="149" t="s">
        <v>170</v>
      </c>
      <c r="O57" s="150">
        <f>INT(K57*M57)</f>
        <v>0</v>
      </c>
      <c r="P57" s="151" t="e">
        <f>I57/K57</f>
        <v>#DIV/0!</v>
      </c>
    </row>
    <row r="58" spans="1:16" ht="30" hidden="1" customHeight="1">
      <c r="A58" s="46">
        <v>2</v>
      </c>
      <c r="B58" s="240" t="s">
        <v>13</v>
      </c>
      <c r="C58" s="241"/>
      <c r="D58" s="241"/>
      <c r="E58" s="242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37"/>
      <c r="C59" s="238"/>
      <c r="D59" s="238"/>
      <c r="E59" s="239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169</v>
      </c>
      <c r="M59" s="148">
        <v>1.7000000000000001E-2</v>
      </c>
      <c r="N59" s="149" t="s">
        <v>170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40" t="s">
        <v>120</v>
      </c>
      <c r="C60" s="241"/>
      <c r="D60" s="241"/>
      <c r="E60" s="242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37"/>
      <c r="C61" s="238"/>
      <c r="D61" s="238"/>
      <c r="E61" s="239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169</v>
      </c>
      <c r="M61" s="148">
        <v>2.4899999999999999E-2</v>
      </c>
      <c r="N61" s="149" t="s">
        <v>170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40" t="s">
        <v>172</v>
      </c>
      <c r="C62" s="241"/>
      <c r="D62" s="241"/>
      <c r="E62" s="242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37"/>
      <c r="C63" s="238"/>
      <c r="D63" s="238"/>
      <c r="E63" s="239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169</v>
      </c>
      <c r="M63" s="148">
        <v>6.5500000000000003E-2</v>
      </c>
      <c r="N63" s="149" t="s">
        <v>170</v>
      </c>
      <c r="O63" s="150"/>
      <c r="P63" s="151" t="e">
        <f>I63/K63</f>
        <v>#DIV/0!</v>
      </c>
    </row>
    <row r="64" spans="1:16" ht="30" customHeight="1">
      <c r="A64" s="46">
        <v>1</v>
      </c>
      <c r="B64" s="240" t="s">
        <v>14</v>
      </c>
      <c r="C64" s="241"/>
      <c r="D64" s="241"/>
      <c r="E64" s="242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37"/>
      <c r="C65" s="238"/>
      <c r="D65" s="238"/>
      <c r="E65" s="239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169</v>
      </c>
      <c r="M65" s="148">
        <v>2.93E-2</v>
      </c>
      <c r="N65" s="149" t="s">
        <v>170</v>
      </c>
      <c r="O65" s="150">
        <f>INT(K65*M65)</f>
        <v>0</v>
      </c>
      <c r="P65" s="151" t="e">
        <f>I65/K65</f>
        <v>#DIV/0!</v>
      </c>
    </row>
    <row r="66" spans="1:16" ht="30" customHeight="1">
      <c r="A66" s="46">
        <v>1</v>
      </c>
      <c r="B66" s="199" t="s">
        <v>15</v>
      </c>
      <c r="C66" s="200"/>
      <c r="D66" s="200"/>
      <c r="E66" s="201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18"/>
      <c r="C67" s="219"/>
      <c r="D67" s="219"/>
      <c r="E67" s="220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169</v>
      </c>
      <c r="M67" s="123">
        <v>7.9000000000000001E-2</v>
      </c>
      <c r="N67" s="124" t="s">
        <v>170</v>
      </c>
      <c r="O67" s="172">
        <f>INT(K67*M67)</f>
        <v>0</v>
      </c>
      <c r="P67" s="126" t="e">
        <f>I67/K67</f>
        <v>#DIV/0!</v>
      </c>
    </row>
    <row r="68" spans="1:16" ht="30" customHeight="1">
      <c r="A68" s="46">
        <v>1</v>
      </c>
      <c r="B68" s="212" t="s">
        <v>173</v>
      </c>
      <c r="C68" s="213"/>
      <c r="D68" s="213"/>
      <c r="E68" s="214"/>
      <c r="F68" s="206">
        <v>1</v>
      </c>
      <c r="G68" s="208" t="s">
        <v>10</v>
      </c>
      <c r="H68" s="210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15"/>
      <c r="C69" s="216"/>
      <c r="D69" s="216"/>
      <c r="E69" s="217"/>
      <c r="F69" s="207"/>
      <c r="G69" s="209"/>
      <c r="H69" s="211"/>
      <c r="I69" s="171">
        <f>O69</f>
        <v>0</v>
      </c>
      <c r="J69" s="120"/>
      <c r="K69" s="121">
        <f>I50+I52+I53</f>
        <v>0</v>
      </c>
      <c r="L69" s="122" t="s">
        <v>169</v>
      </c>
      <c r="M69" s="123">
        <v>0.06</v>
      </c>
      <c r="N69" s="124" t="s">
        <v>170</v>
      </c>
      <c r="O69" s="172">
        <f>INT(K69*M69)</f>
        <v>0</v>
      </c>
      <c r="P69" s="126" t="e">
        <f>I69/K69</f>
        <v>#DIV/0!</v>
      </c>
    </row>
    <row r="70" spans="1:16" ht="30" customHeight="1">
      <c r="A70" s="46">
        <v>1</v>
      </c>
      <c r="B70" s="212" t="s">
        <v>174</v>
      </c>
      <c r="C70" s="213"/>
      <c r="D70" s="213"/>
      <c r="E70" s="214"/>
      <c r="F70" s="206">
        <v>1</v>
      </c>
      <c r="G70" s="208" t="s">
        <v>10</v>
      </c>
      <c r="H70" s="210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15"/>
      <c r="C71" s="216"/>
      <c r="D71" s="216"/>
      <c r="E71" s="217"/>
      <c r="F71" s="207"/>
      <c r="G71" s="209"/>
      <c r="H71" s="211"/>
      <c r="I71" s="171">
        <f>O71</f>
        <v>0</v>
      </c>
      <c r="J71" s="120"/>
      <c r="K71" s="121">
        <f>I50+I52+I53+I69-M50</f>
        <v>0</v>
      </c>
      <c r="L71" s="122" t="s">
        <v>169</v>
      </c>
      <c r="M71" s="176">
        <v>0.15</v>
      </c>
      <c r="N71" s="124" t="s">
        <v>170</v>
      </c>
      <c r="O71" s="172">
        <f>INT(K71*M71)</f>
        <v>0</v>
      </c>
      <c r="P71" s="126" t="e">
        <f>I71/K71</f>
        <v>#DIV/0!</v>
      </c>
    </row>
    <row r="72" spans="1:16" ht="30" customHeight="1">
      <c r="A72" s="46">
        <v>1</v>
      </c>
      <c r="B72" s="199" t="s">
        <v>18</v>
      </c>
      <c r="C72" s="200"/>
      <c r="D72" s="200"/>
      <c r="E72" s="201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02" t="s">
        <v>16</v>
      </c>
      <c r="C73" s="203"/>
      <c r="D73" s="203"/>
      <c r="E73" s="203"/>
      <c r="F73" s="206">
        <v>1</v>
      </c>
      <c r="G73" s="208" t="s">
        <v>10</v>
      </c>
      <c r="H73" s="210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04"/>
      <c r="C74" s="205"/>
      <c r="D74" s="205"/>
      <c r="E74" s="205"/>
      <c r="F74" s="207"/>
      <c r="G74" s="209"/>
      <c r="H74" s="211"/>
      <c r="I74" s="171">
        <f>O74</f>
        <v>0</v>
      </c>
      <c r="J74" s="188"/>
      <c r="K74" s="121">
        <f>I72</f>
        <v>0</v>
      </c>
      <c r="L74" s="122" t="s">
        <v>169</v>
      </c>
      <c r="M74" s="189">
        <v>0.1</v>
      </c>
      <c r="N74" s="124" t="s">
        <v>170</v>
      </c>
      <c r="O74" s="190">
        <f>INT(K74*M74)</f>
        <v>0</v>
      </c>
      <c r="P74" s="126" t="e">
        <f>I74/K74</f>
        <v>#DIV/0!</v>
      </c>
    </row>
    <row r="75" spans="1:16" ht="60" customHeight="1">
      <c r="A75" s="46">
        <v>1</v>
      </c>
      <c r="B75" s="197" t="s">
        <v>17</v>
      </c>
      <c r="C75" s="198"/>
      <c r="D75" s="198"/>
      <c r="E75" s="198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197" t="s">
        <v>175</v>
      </c>
      <c r="C76" s="198"/>
      <c r="D76" s="198"/>
      <c r="E76" s="198"/>
      <c r="F76" s="129"/>
      <c r="G76" s="82"/>
      <c r="H76" s="129"/>
      <c r="I76" s="191">
        <f>ROUNDDOWN(I75,-3)</f>
        <v>0</v>
      </c>
      <c r="J76" s="195" t="s">
        <v>176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2"/>
    <mergeCell ref="C5:C8"/>
    <mergeCell ref="D5:D8"/>
    <mergeCell ref="C9:C10"/>
    <mergeCell ref="D9:D10"/>
    <mergeCell ref="C11:C12"/>
    <mergeCell ref="D11:D12"/>
    <mergeCell ref="B13:B20"/>
    <mergeCell ref="C13:C16"/>
    <mergeCell ref="D13:D16"/>
    <mergeCell ref="C17:C18"/>
    <mergeCell ref="D17:D18"/>
    <mergeCell ref="C19:C20"/>
    <mergeCell ref="D19:D20"/>
    <mergeCell ref="B21:B28"/>
    <mergeCell ref="C21:C24"/>
    <mergeCell ref="D21:D24"/>
    <mergeCell ref="C25:C26"/>
    <mergeCell ref="D25:D26"/>
    <mergeCell ref="C27:C28"/>
    <mergeCell ref="D27:D28"/>
    <mergeCell ref="B29:B36"/>
    <mergeCell ref="C29:C32"/>
    <mergeCell ref="D29:D32"/>
    <mergeCell ref="C33:C34"/>
    <mergeCell ref="D33:D34"/>
    <mergeCell ref="C35:C36"/>
    <mergeCell ref="D35:D36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76:E76"/>
    <mergeCell ref="B72:E72"/>
    <mergeCell ref="B73:E74"/>
    <mergeCell ref="F73:F74"/>
    <mergeCell ref="G73:G74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7" zoomScaleNormal="100" zoomScaleSheetLayoutView="100" workbookViewId="0">
      <selection activeCell="F33" sqref="F33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77" t="s">
        <v>21</v>
      </c>
      <c r="C1" s="277"/>
      <c r="D1" s="277"/>
      <c r="E1" s="277"/>
      <c r="F1" s="277"/>
      <c r="G1" s="277"/>
      <c r="H1" s="277"/>
    </row>
    <row r="2" spans="2:8" ht="9.9499999999999993" customHeight="1">
      <c r="B2" s="278"/>
      <c r="C2" s="278"/>
      <c r="D2" s="278"/>
      <c r="E2" s="278"/>
      <c r="F2" s="278"/>
      <c r="G2" s="278"/>
      <c r="H2" s="278"/>
    </row>
    <row r="3" spans="2:8" ht="33.6" customHeight="1">
      <c r="B3" s="279" t="s">
        <v>22</v>
      </c>
      <c r="C3" s="280"/>
      <c r="D3" s="28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/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/>
      <c r="G7" s="17" t="s">
        <v>27</v>
      </c>
      <c r="H7" s="18" t="s">
        <v>178</v>
      </c>
    </row>
    <row r="8" spans="2:8" ht="22.35" customHeight="1">
      <c r="B8" s="6" t="s">
        <v>39</v>
      </c>
      <c r="C8" s="7" t="s">
        <v>40</v>
      </c>
      <c r="D8" s="8" t="s">
        <v>41</v>
      </c>
      <c r="E8" s="9" t="s">
        <v>42</v>
      </c>
      <c r="F8" s="13"/>
      <c r="G8" s="11" t="s">
        <v>27</v>
      </c>
      <c r="H8" s="12" t="s">
        <v>27</v>
      </c>
    </row>
    <row r="9" spans="2:8" ht="22.35" customHeight="1">
      <c r="B9" s="6" t="s">
        <v>43</v>
      </c>
      <c r="C9" s="7" t="s">
        <v>44</v>
      </c>
      <c r="D9" s="14" t="s">
        <v>45</v>
      </c>
      <c r="E9" s="15" t="s">
        <v>46</v>
      </c>
      <c r="F9" s="16"/>
      <c r="G9" s="20">
        <v>0.126</v>
      </c>
      <c r="H9" s="18" t="s">
        <v>179</v>
      </c>
    </row>
    <row r="10" spans="2:8" ht="22.35" customHeight="1">
      <c r="B10" s="6" t="s">
        <v>39</v>
      </c>
      <c r="C10" s="19" t="s">
        <v>34</v>
      </c>
      <c r="D10" s="14" t="s">
        <v>37</v>
      </c>
      <c r="E10" s="15" t="s">
        <v>47</v>
      </c>
      <c r="F10" s="16"/>
      <c r="G10" s="17" t="s">
        <v>27</v>
      </c>
      <c r="H10" s="18" t="s">
        <v>48</v>
      </c>
    </row>
    <row r="11" spans="2:8" ht="22.35" customHeight="1">
      <c r="B11" s="6" t="s">
        <v>49</v>
      </c>
      <c r="C11" s="7" t="s">
        <v>27</v>
      </c>
      <c r="D11" s="8" t="s">
        <v>50</v>
      </c>
      <c r="E11" s="9" t="s">
        <v>51</v>
      </c>
      <c r="F11" s="13"/>
      <c r="G11" s="11" t="s">
        <v>27</v>
      </c>
      <c r="H11" s="12" t="s">
        <v>27</v>
      </c>
    </row>
    <row r="12" spans="2:8" ht="22.35" customHeight="1">
      <c r="B12" s="6" t="s">
        <v>39</v>
      </c>
      <c r="C12" s="7" t="s">
        <v>27</v>
      </c>
      <c r="D12" s="8" t="s">
        <v>52</v>
      </c>
      <c r="E12" s="9" t="s">
        <v>53</v>
      </c>
      <c r="F12" s="10"/>
      <c r="G12" s="21">
        <v>3.7499999999999999E-2</v>
      </c>
      <c r="H12" s="12" t="s">
        <v>180</v>
      </c>
    </row>
    <row r="13" spans="2:8" ht="22.35" customHeight="1">
      <c r="B13" s="6" t="s">
        <v>54</v>
      </c>
      <c r="C13" s="7" t="s">
        <v>27</v>
      </c>
      <c r="D13" s="8" t="s">
        <v>55</v>
      </c>
      <c r="E13" s="9" t="s">
        <v>56</v>
      </c>
      <c r="F13" s="10"/>
      <c r="G13" s="11" t="s">
        <v>57</v>
      </c>
      <c r="H13" s="12" t="s">
        <v>181</v>
      </c>
    </row>
    <row r="14" spans="2:8" ht="22.35" customHeight="1">
      <c r="B14" s="6" t="s">
        <v>39</v>
      </c>
      <c r="C14" s="7" t="s">
        <v>58</v>
      </c>
      <c r="D14" s="8" t="s">
        <v>59</v>
      </c>
      <c r="E14" s="9" t="s">
        <v>60</v>
      </c>
      <c r="F14" s="10"/>
      <c r="G14" s="11"/>
      <c r="H14" s="12"/>
    </row>
    <row r="15" spans="2:8" ht="22.35" customHeight="1">
      <c r="B15" s="6" t="s">
        <v>61</v>
      </c>
      <c r="C15" s="7" t="s">
        <v>27</v>
      </c>
      <c r="D15" s="8" t="s">
        <v>62</v>
      </c>
      <c r="E15" s="9" t="s">
        <v>63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64</v>
      </c>
      <c r="E16" s="9" t="s">
        <v>65</v>
      </c>
      <c r="F16" s="10"/>
      <c r="G16" s="21"/>
      <c r="H16" s="12"/>
    </row>
    <row r="17" spans="2:8" ht="22.35" customHeight="1">
      <c r="B17" s="6" t="s">
        <v>66</v>
      </c>
      <c r="C17" s="7" t="s">
        <v>27</v>
      </c>
      <c r="D17" s="8" t="s">
        <v>67</v>
      </c>
      <c r="E17" s="9" t="s">
        <v>68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69</v>
      </c>
      <c r="E18" s="9" t="s">
        <v>70</v>
      </c>
      <c r="F18" s="10"/>
      <c r="G18" s="11"/>
      <c r="H18" s="12"/>
    </row>
    <row r="19" spans="2:8" ht="22.35" customHeight="1">
      <c r="B19" s="6" t="s">
        <v>39</v>
      </c>
      <c r="C19" s="7" t="s">
        <v>27</v>
      </c>
      <c r="D19" s="8" t="s">
        <v>71</v>
      </c>
      <c r="E19" s="9" t="s">
        <v>72</v>
      </c>
      <c r="F19" s="10"/>
      <c r="G19" s="21">
        <v>2.93E-2</v>
      </c>
      <c r="H19" s="12" t="s">
        <v>182</v>
      </c>
    </row>
    <row r="20" spans="2:8" ht="22.35" customHeight="1">
      <c r="B20" s="6" t="s">
        <v>27</v>
      </c>
      <c r="C20" s="7" t="s">
        <v>27</v>
      </c>
      <c r="D20" s="8" t="s">
        <v>73</v>
      </c>
      <c r="E20" s="9" t="s">
        <v>74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75</v>
      </c>
      <c r="E21" s="9" t="s">
        <v>76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77</v>
      </c>
      <c r="E22" s="9" t="s">
        <v>78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79</v>
      </c>
      <c r="E23" s="15" t="s">
        <v>80</v>
      </c>
      <c r="F23" s="16"/>
      <c r="G23" s="20">
        <v>7.9000000000000001E-2</v>
      </c>
      <c r="H23" s="18" t="s">
        <v>183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81</v>
      </c>
      <c r="F24" s="16"/>
      <c r="G24" s="17" t="s">
        <v>27</v>
      </c>
      <c r="H24" s="18" t="s">
        <v>184</v>
      </c>
    </row>
    <row r="25" spans="2:8" ht="22.35" customHeight="1">
      <c r="B25" s="23" t="s">
        <v>27</v>
      </c>
      <c r="C25" s="14" t="s">
        <v>27</v>
      </c>
      <c r="D25" s="14" t="s">
        <v>82</v>
      </c>
      <c r="E25" s="15" t="s">
        <v>83</v>
      </c>
      <c r="F25" s="16"/>
      <c r="G25" s="17" t="s">
        <v>27</v>
      </c>
      <c r="H25" s="18" t="s">
        <v>185</v>
      </c>
    </row>
    <row r="26" spans="2:8" ht="22.35" customHeight="1">
      <c r="B26" s="23" t="s">
        <v>27</v>
      </c>
      <c r="C26" s="14" t="s">
        <v>27</v>
      </c>
      <c r="D26" s="14" t="s">
        <v>84</v>
      </c>
      <c r="E26" s="15" t="s">
        <v>85</v>
      </c>
      <c r="F26" s="16"/>
      <c r="G26" s="17" t="s">
        <v>86</v>
      </c>
      <c r="H26" s="18" t="s">
        <v>186</v>
      </c>
    </row>
    <row r="27" spans="2:8" ht="22.35" customHeight="1">
      <c r="B27" s="23" t="s">
        <v>27</v>
      </c>
      <c r="C27" s="14" t="s">
        <v>27</v>
      </c>
      <c r="D27" s="14" t="s">
        <v>87</v>
      </c>
      <c r="E27" s="15" t="s">
        <v>88</v>
      </c>
      <c r="F27" s="16"/>
      <c r="G27" s="24">
        <v>0.15</v>
      </c>
      <c r="H27" s="18" t="s">
        <v>187</v>
      </c>
    </row>
    <row r="28" spans="2:8" ht="22.35" customHeight="1">
      <c r="B28" s="23" t="s">
        <v>27</v>
      </c>
      <c r="C28" s="14" t="s">
        <v>27</v>
      </c>
      <c r="D28" s="14" t="s">
        <v>89</v>
      </c>
      <c r="E28" s="15" t="s">
        <v>90</v>
      </c>
      <c r="F28" s="16"/>
      <c r="G28" s="17" t="s">
        <v>27</v>
      </c>
      <c r="H28" s="18" t="s">
        <v>188</v>
      </c>
    </row>
    <row r="29" spans="2:8" ht="22.35" customHeight="1">
      <c r="B29" s="23" t="s">
        <v>27</v>
      </c>
      <c r="C29" s="14" t="s">
        <v>27</v>
      </c>
      <c r="D29" s="14" t="s">
        <v>91</v>
      </c>
      <c r="E29" s="15" t="s">
        <v>92</v>
      </c>
      <c r="F29" s="16"/>
      <c r="G29" s="17" t="s">
        <v>93</v>
      </c>
      <c r="H29" s="18" t="s">
        <v>189</v>
      </c>
    </row>
    <row r="30" spans="2:8" ht="22.35" customHeight="1">
      <c r="B30" s="23" t="s">
        <v>27</v>
      </c>
      <c r="C30" s="14" t="s">
        <v>27</v>
      </c>
      <c r="D30" s="14" t="s">
        <v>94</v>
      </c>
      <c r="E30" s="15" t="s">
        <v>95</v>
      </c>
      <c r="F30" s="16"/>
      <c r="G30" s="17" t="s">
        <v>27</v>
      </c>
      <c r="H30" s="18" t="s">
        <v>190</v>
      </c>
    </row>
    <row r="31" spans="2:8" ht="22.35" customHeight="1">
      <c r="B31" s="23" t="s">
        <v>27</v>
      </c>
      <c r="C31" s="14" t="s">
        <v>27</v>
      </c>
      <c r="D31" s="14" t="s">
        <v>96</v>
      </c>
      <c r="E31" s="15" t="s">
        <v>97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98</v>
      </c>
      <c r="E32" s="15" t="s">
        <v>99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100</v>
      </c>
      <c r="E33" s="27" t="s">
        <v>101</v>
      </c>
      <c r="F33" s="28"/>
      <c r="G33" s="29" t="s">
        <v>27</v>
      </c>
      <c r="H33" s="30" t="s">
        <v>191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Normal="100" zoomScaleSheetLayoutView="115" workbookViewId="0">
      <selection activeCell="H13" sqref="H13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77" t="s">
        <v>102</v>
      </c>
      <c r="C1" s="277"/>
      <c r="D1" s="277"/>
      <c r="E1" s="277"/>
      <c r="F1" s="277"/>
      <c r="G1" s="277"/>
      <c r="H1" s="277"/>
      <c r="I1" s="277"/>
      <c r="J1" s="277"/>
      <c r="K1" s="277"/>
    </row>
    <row r="2" spans="2:11" ht="9.9499999999999993" customHeight="1"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2:11" ht="30.75" customHeight="1">
      <c r="B3" s="34" t="s">
        <v>103</v>
      </c>
      <c r="C3" s="3" t="s">
        <v>104</v>
      </c>
      <c r="D3" s="3" t="s">
        <v>105</v>
      </c>
      <c r="E3" s="3" t="s">
        <v>106</v>
      </c>
      <c r="F3" s="3" t="s">
        <v>107</v>
      </c>
      <c r="G3" s="3" t="s">
        <v>108</v>
      </c>
      <c r="H3" s="3" t="s">
        <v>109</v>
      </c>
      <c r="I3" s="3" t="s">
        <v>110</v>
      </c>
      <c r="J3" s="3" t="s">
        <v>111</v>
      </c>
      <c r="K3" s="5" t="s">
        <v>112</v>
      </c>
    </row>
    <row r="4" spans="2:11" ht="19.7" customHeight="1">
      <c r="B4" s="35">
        <v>1</v>
      </c>
      <c r="C4" s="19" t="s">
        <v>113</v>
      </c>
      <c r="D4" s="19" t="s">
        <v>27</v>
      </c>
      <c r="E4" s="16"/>
      <c r="F4" s="36" t="s">
        <v>27</v>
      </c>
      <c r="G4" s="37"/>
      <c r="H4" s="38"/>
      <c r="I4" s="38"/>
      <c r="J4" s="38"/>
      <c r="K4" s="18" t="s">
        <v>27</v>
      </c>
    </row>
    <row r="5" spans="2:11" ht="19.7" customHeight="1">
      <c r="B5" s="35">
        <v>2</v>
      </c>
      <c r="C5" s="19" t="s">
        <v>114</v>
      </c>
      <c r="D5" s="19"/>
      <c r="E5" s="16"/>
      <c r="F5" s="36"/>
      <c r="G5" s="37"/>
      <c r="H5" s="38"/>
      <c r="I5" s="38"/>
      <c r="J5" s="38"/>
      <c r="K5" s="18"/>
    </row>
    <row r="6" spans="2:11" ht="19.7" customHeight="1">
      <c r="B6" s="22" t="s">
        <v>27</v>
      </c>
      <c r="C6" s="19" t="s">
        <v>115</v>
      </c>
      <c r="D6" s="19" t="s">
        <v>27</v>
      </c>
      <c r="E6" s="16"/>
      <c r="F6" s="36" t="s">
        <v>27</v>
      </c>
      <c r="G6" s="37"/>
      <c r="H6" s="38"/>
      <c r="I6" s="38"/>
      <c r="J6" s="38"/>
      <c r="K6" s="18" t="s">
        <v>27</v>
      </c>
    </row>
    <row r="7" spans="2:11" ht="19.7" customHeight="1">
      <c r="B7" s="22" t="s">
        <v>27</v>
      </c>
      <c r="C7" s="19" t="s">
        <v>116</v>
      </c>
      <c r="D7" s="19" t="s">
        <v>27</v>
      </c>
      <c r="E7" s="39">
        <v>12.6</v>
      </c>
      <c r="F7" s="36" t="s">
        <v>117</v>
      </c>
      <c r="G7" s="38"/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118</v>
      </c>
      <c r="D8" s="19" t="s">
        <v>27</v>
      </c>
      <c r="E8" s="39">
        <v>3.75</v>
      </c>
      <c r="F8" s="36" t="s">
        <v>117</v>
      </c>
      <c r="G8" s="38"/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119</v>
      </c>
      <c r="D9" s="19" t="s">
        <v>27</v>
      </c>
      <c r="E9" s="39">
        <v>0.87</v>
      </c>
      <c r="F9" s="36" t="s">
        <v>117</v>
      </c>
      <c r="G9" s="38"/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117</v>
      </c>
      <c r="G10" s="38"/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120</v>
      </c>
      <c r="D11" s="19" t="s">
        <v>27</v>
      </c>
      <c r="E11" s="39">
        <v>2.4900000000000002</v>
      </c>
      <c r="F11" s="36" t="s">
        <v>117</v>
      </c>
      <c r="G11" s="38"/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121</v>
      </c>
      <c r="D12" s="19" t="s">
        <v>27</v>
      </c>
      <c r="E12" s="39">
        <v>7.38</v>
      </c>
      <c r="F12" s="36" t="s">
        <v>117</v>
      </c>
      <c r="G12" s="38"/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122</v>
      </c>
      <c r="D13" s="19" t="s">
        <v>27</v>
      </c>
      <c r="E13" s="39">
        <v>2.93</v>
      </c>
      <c r="F13" s="36" t="s">
        <v>117</v>
      </c>
      <c r="G13" s="38"/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123</v>
      </c>
      <c r="D14" s="19" t="s">
        <v>27</v>
      </c>
      <c r="E14" s="39">
        <v>7.9</v>
      </c>
      <c r="F14" s="36" t="s">
        <v>117</v>
      </c>
      <c r="G14" s="38"/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124</v>
      </c>
      <c r="D15" s="19" t="s">
        <v>27</v>
      </c>
      <c r="E15" s="16"/>
      <c r="F15" s="36" t="s">
        <v>27</v>
      </c>
      <c r="G15" s="38"/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125</v>
      </c>
      <c r="D16" s="19" t="s">
        <v>27</v>
      </c>
      <c r="E16" s="16">
        <v>6</v>
      </c>
      <c r="F16" s="36" t="s">
        <v>117</v>
      </c>
      <c r="G16" s="38"/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126</v>
      </c>
      <c r="D17" s="19" t="s">
        <v>27</v>
      </c>
      <c r="E17" s="16">
        <v>15</v>
      </c>
      <c r="F17" s="36" t="s">
        <v>117</v>
      </c>
      <c r="G17" s="38"/>
      <c r="H17" s="16"/>
      <c r="I17" s="16"/>
      <c r="J17" s="16"/>
      <c r="K17" s="40"/>
    </row>
    <row r="18" spans="2:11" ht="19.7" customHeight="1">
      <c r="B18" s="22" t="s">
        <v>27</v>
      </c>
      <c r="C18" s="19" t="s">
        <v>127</v>
      </c>
      <c r="D18" s="19" t="s">
        <v>27</v>
      </c>
      <c r="E18" s="16"/>
      <c r="F18" s="36" t="s">
        <v>27</v>
      </c>
      <c r="G18" s="38"/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128</v>
      </c>
      <c r="D19" s="19" t="s">
        <v>27</v>
      </c>
      <c r="E19" s="16">
        <v>10</v>
      </c>
      <c r="F19" s="36" t="s">
        <v>117</v>
      </c>
      <c r="G19" s="38"/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129</v>
      </c>
      <c r="D20" s="19" t="s">
        <v>27</v>
      </c>
      <c r="E20" s="16"/>
      <c r="F20" s="36" t="s">
        <v>27</v>
      </c>
      <c r="G20" s="38"/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130</v>
      </c>
      <c r="D21" s="19" t="s">
        <v>27</v>
      </c>
      <c r="E21" s="16"/>
      <c r="F21" s="36" t="s">
        <v>27</v>
      </c>
      <c r="G21" s="38"/>
      <c r="H21" s="16"/>
      <c r="I21" s="16"/>
      <c r="J21" s="16"/>
      <c r="K21" s="41" t="s">
        <v>192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회계팀장</cp:lastModifiedBy>
  <cp:lastPrinted>2019-03-11T00:48:20Z</cp:lastPrinted>
  <dcterms:created xsi:type="dcterms:W3CDTF">2012-03-07T02:46:43Z</dcterms:created>
  <dcterms:modified xsi:type="dcterms:W3CDTF">2019-03-18T07:48:02Z</dcterms:modified>
</cp:coreProperties>
</file>