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9320" windowHeight="12270" tabRatio="808" activeTab="2"/>
  </bookViews>
  <sheets>
    <sheet name="원가계산서" sheetId="14" r:id="rId1"/>
    <sheet name="내역서" sheetId="12" r:id="rId2"/>
    <sheet name="내역명세서" sheetId="1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2">내역명세서!$A$1:$N$34</definedName>
    <definedName name="_xlnm.Print_Area" localSheetId="1">내역서!$A$1:$N$35</definedName>
    <definedName name="_xlnm.Print_Area" localSheetId="0">원가계산서!$A$1:$J$31</definedName>
    <definedName name="Print_TITLE">#REF!</definedName>
    <definedName name="_xlnm.Print_Titles" localSheetId="2">내역명세서!$1:$4</definedName>
    <definedName name="_xlnm.Print_Titles" localSheetId="1">내역서!$1:$4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  <fileRecoveryPr autoRecover="0"/>
</workbook>
</file>

<file path=xl/calcChain.xml><?xml version="1.0" encoding="utf-8"?>
<calcChain xmlns="http://schemas.openxmlformats.org/spreadsheetml/2006/main">
  <c r="I15" i="14"/>
  <c r="F4" l="1"/>
  <c r="F7" s="1"/>
  <c r="F8" l="1"/>
  <c r="F9" s="1"/>
  <c r="F10" s="1"/>
  <c r="F12" l="1"/>
  <c r="F13"/>
  <c r="F21"/>
  <c r="F11"/>
  <c r="F22" l="1"/>
  <c r="F23" l="1"/>
  <c r="F24" l="1"/>
  <c r="F25" s="1"/>
  <c r="F27" l="1"/>
  <c r="F28" s="1"/>
  <c r="F29" s="1"/>
  <c r="F31" s="1"/>
</calcChain>
</file>

<file path=xl/sharedStrings.xml><?xml version="1.0" encoding="utf-8"?>
<sst xmlns="http://schemas.openxmlformats.org/spreadsheetml/2006/main" count="210" uniqueCount="147">
  <si>
    <t>단위</t>
  </si>
  <si>
    <t>비고</t>
  </si>
  <si>
    <t>수  량</t>
  </si>
  <si>
    <t>단  가</t>
  </si>
  <si>
    <t>금  액</t>
  </si>
  <si>
    <t>기계경비</t>
  </si>
  <si>
    <t>수량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</si>
  <si>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</si>
  <si>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</si>
  <si>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</si>
  <si>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</si>
  <si>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</si>
  <si>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</si>
  <si>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4" type="noConversion"/>
  </si>
  <si>
    <t>금          액</t>
    <phoneticPr fontId="4" type="noConversion"/>
  </si>
  <si>
    <t>직접재료비</t>
  </si>
  <si>
    <t>작업부산물 ( ▲ )</t>
  </si>
  <si>
    <t>소       계 ( Ａ )</t>
  </si>
  <si>
    <t>직접노무비</t>
  </si>
  <si>
    <t>간접노무비</t>
  </si>
  <si>
    <t>×</t>
  </si>
  <si>
    <t>산재보험료</t>
  </si>
  <si>
    <t>(Ｂ)</t>
    <phoneticPr fontId="4" type="noConversion"/>
  </si>
  <si>
    <t>안전관리비</t>
  </si>
  <si>
    <t>×</t>
    <phoneticPr fontId="4" type="noConversion"/>
  </si>
  <si>
    <t>(A+직.노+기계경비)</t>
    <phoneticPr fontId="4" type="noConversion"/>
  </si>
  <si>
    <t>기 타 경 비</t>
  </si>
  <si>
    <t>(Ａ+Ｂ)</t>
  </si>
  <si>
    <t>합                  계</t>
  </si>
  <si>
    <t>(Ａ+Ｂ+Ｃ)</t>
  </si>
  <si>
    <t>(Ｂ+Ｃ+Ｄ)</t>
  </si>
  <si>
    <t>총       원       가</t>
  </si>
  <si>
    <t>총원가</t>
  </si>
  <si>
    <t>총    공    사    원    가</t>
  </si>
  <si>
    <t>(직접노무비)</t>
    <phoneticPr fontId="4" type="noConversion"/>
  </si>
  <si>
    <t>고용보험료</t>
    <phoneticPr fontId="11" type="noConversion"/>
  </si>
  <si>
    <t>국민건강보험료</t>
    <phoneticPr fontId="11" type="noConversion"/>
  </si>
  <si>
    <t>국민연금보험료</t>
    <phoneticPr fontId="11" type="noConversion"/>
  </si>
  <si>
    <t>노인장기요양보험료</t>
    <phoneticPr fontId="11" type="noConversion"/>
  </si>
  <si>
    <t>환경보전비</t>
    <phoneticPr fontId="4" type="noConversion"/>
  </si>
  <si>
    <t>일 반 관 리 비 (Ｄ)</t>
    <phoneticPr fontId="11" type="noConversion"/>
  </si>
  <si>
    <t>이                 윤</t>
    <phoneticPr fontId="11" type="noConversion"/>
  </si>
  <si>
    <t>폐 기 물  처 리 비</t>
    <phoneticPr fontId="11" type="noConversion"/>
  </si>
  <si>
    <t>부  가  가  치  세</t>
    <phoneticPr fontId="11" type="noConversion"/>
  </si>
  <si>
    <t xml:space="preserve">                                                                                                                     </t>
    <phoneticPr fontId="4" type="noConversion"/>
  </si>
  <si>
    <t>(Ａ+직.노)</t>
    <phoneticPr fontId="4" type="noConversion"/>
  </si>
  <si>
    <t>직접노무비</t>
    <phoneticPr fontId="11" type="noConversion"/>
  </si>
  <si>
    <t>건강보험료</t>
    <phoneticPr fontId="11" type="noConversion"/>
  </si>
  <si>
    <t xml:space="preserve">구      성      비  </t>
    <phoneticPr fontId="4" type="noConversion"/>
  </si>
  <si>
    <t>(재+직노+도급자관급)</t>
    <phoneticPr fontId="4" type="noConversion"/>
  </si>
  <si>
    <t>도급자관급미포함</t>
    <phoneticPr fontId="4" type="noConversion"/>
  </si>
  <si>
    <t>도급자관급포함</t>
    <phoneticPr fontId="4" type="noConversion"/>
  </si>
  <si>
    <t>(재+직노)×1.2</t>
    <phoneticPr fontId="4" type="noConversion"/>
  </si>
  <si>
    <t>4천만원이상 공사에 적용</t>
    <phoneticPr fontId="4" type="noConversion"/>
  </si>
  <si>
    <t>4천만원이상 공사에 적용
(두개 중 작은값 선택)</t>
    <phoneticPr fontId="4" type="noConversion"/>
  </si>
  <si>
    <t>모든공사에 적용</t>
    <phoneticPr fontId="4" type="noConversion"/>
  </si>
  <si>
    <t>1개월이상 공사에 적용</t>
    <phoneticPr fontId="4" type="noConversion"/>
  </si>
  <si>
    <t>(Ａ+Ｂ+Ｃ)</t>
    <phoneticPr fontId="4" type="noConversion"/>
  </si>
  <si>
    <t>재
료
비</t>
    <phoneticPr fontId="4" type="noConversion"/>
  </si>
  <si>
    <t>노
무
비</t>
    <phoneticPr fontId="11" type="noConversion"/>
  </si>
  <si>
    <t>순
공
사
원
가</t>
    <phoneticPr fontId="4" type="noConversion"/>
  </si>
  <si>
    <t>경
비</t>
    <phoneticPr fontId="4" type="noConversion"/>
  </si>
  <si>
    <t>간접재료비</t>
    <phoneticPr fontId="4" type="noConversion"/>
  </si>
  <si>
    <t>비          고</t>
    <phoneticPr fontId="4" type="noConversion"/>
  </si>
  <si>
    <t>공    종    별    집    계    표</t>
    <phoneticPr fontId="4" type="noConversion"/>
  </si>
  <si>
    <t>공    사    원    가    계    산    서</t>
    <phoneticPr fontId="4" type="noConversion"/>
  </si>
  <si>
    <t>소       계 ( Ｂ )</t>
    <phoneticPr fontId="4" type="noConversion"/>
  </si>
  <si>
    <t>소       계 ( Ｃ )</t>
    <phoneticPr fontId="11" type="noConversion"/>
  </si>
  <si>
    <t>식</t>
    <phoneticPr fontId="4" type="noConversion"/>
  </si>
  <si>
    <t>소  계</t>
    <phoneticPr fontId="4" type="noConversion"/>
  </si>
  <si>
    <t>합                계</t>
    <phoneticPr fontId="11" type="noConversion"/>
  </si>
  <si>
    <t>관  급  자  재  대</t>
    <phoneticPr fontId="11" type="noConversion"/>
  </si>
  <si>
    <t>Ⅰ.</t>
    <phoneticPr fontId="4" type="noConversion"/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</si>
  <si>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-1.</t>
    </r>
    <phoneticPr fontId="4" type="noConversion"/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</si>
  <si>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-2.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</si>
  <si>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-3.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</si>
  <si>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-4.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</si>
  <si>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-5.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</si>
  <si>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-6.</t>
    </r>
    <r>
      <rPr>
        <sz val="11"/>
        <color theme="1"/>
        <rFont val="맑은 고딕"/>
        <family val="2"/>
        <charset val="129"/>
        <scheme val="minor"/>
      </rPr>
      <t/>
    </r>
  </si>
  <si>
    <t>㎡</t>
  </si>
  <si>
    <t>Ⅱ.</t>
    <phoneticPr fontId="4" type="noConversion"/>
  </si>
  <si>
    <t>Ⅱ-2.</t>
  </si>
  <si>
    <t>ton</t>
  </si>
  <si>
    <t>계</t>
    <phoneticPr fontId="4" type="noConversion"/>
  </si>
  <si>
    <t>Ⅱ.</t>
  </si>
  <si>
    <t>Ⅱ-1.</t>
    <phoneticPr fontId="4" type="noConversion"/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</si>
  <si>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-7.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</si>
  <si>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-8.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</si>
  <si>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-9.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</si>
  <si>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-10.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</si>
  <si>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-11.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</si>
  <si>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-12.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</si>
  <si>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-13.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</si>
  <si>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-14.</t>
    </r>
    <r>
      <rPr>
        <sz val="11"/>
        <color theme="1"/>
        <rFont val="맑은 고딕"/>
        <family val="2"/>
        <charset val="129"/>
        <scheme val="minor"/>
      </rPr>
      <t/>
    </r>
  </si>
  <si>
    <r>
      <rPr>
        <sz val="8"/>
        <rFont val="맑은 고딕"/>
        <family val="3"/>
        <charset val="129"/>
      </rPr>
      <t>Ⅰ</t>
    </r>
    <r>
      <rPr>
        <sz val="8"/>
        <rFont val="굴림"/>
        <family val="3"/>
        <charset val="129"/>
      </rPr>
      <t>-15.</t>
    </r>
    <r>
      <rPr>
        <sz val="11"/>
        <color theme="1"/>
        <rFont val="맑은 고딕"/>
        <family val="2"/>
        <charset val="129"/>
        <scheme val="minor"/>
      </rPr>
      <t/>
    </r>
  </si>
  <si>
    <t>합  계</t>
    <phoneticPr fontId="4" type="noConversion"/>
  </si>
  <si>
    <t>Ⅲ.</t>
  </si>
  <si>
    <t>Ⅲ-1.</t>
    <phoneticPr fontId="4" type="noConversion"/>
  </si>
  <si>
    <t>Ⅲ-2.</t>
    <phoneticPr fontId="4" type="noConversion"/>
  </si>
  <si>
    <t>냉각코일 교체 공사</t>
    <phoneticPr fontId="4" type="noConversion"/>
  </si>
  <si>
    <t>개</t>
  </si>
  <si>
    <t>Φ100</t>
  </si>
  <si>
    <t>m</t>
  </si>
  <si>
    <t>잡철물제작</t>
    <phoneticPr fontId="4" type="noConversion"/>
  </si>
  <si>
    <t>Φ100, 백관</t>
  </si>
  <si>
    <t>백관 엘보</t>
  </si>
  <si>
    <t>백관 티</t>
  </si>
  <si>
    <t>백관 레듀서</t>
  </si>
  <si>
    <t>STS, T형, Φ100, 100℃</t>
  </si>
  <si>
    <t>동밸브  Φ32</t>
  </si>
  <si>
    <t>Cooling Coil 철거</t>
  </si>
  <si>
    <t>Cooling Coil 설치</t>
  </si>
  <si>
    <t>절연플랜지</t>
  </si>
  <si>
    <t>플랜지</t>
  </si>
  <si>
    <t>동관 용접접합</t>
  </si>
  <si>
    <t>개소</t>
  </si>
  <si>
    <t>강관 용접접합</t>
  </si>
  <si>
    <t>강관 용접배관</t>
  </si>
  <si>
    <t>인</t>
  </si>
  <si>
    <t>배관보온 일반마감 배관보온</t>
  </si>
  <si>
    <t>Φ100, 발포폴리에틸렌, 25t</t>
  </si>
  <si>
    <t>일반밸브 및 콕류 설치</t>
  </si>
  <si>
    <t>온도계설치</t>
  </si>
  <si>
    <t>1220*2370(Φ15.88, 6열, 29줄)</t>
  </si>
  <si>
    <t>인력운반</t>
  </si>
  <si>
    <t>-</t>
  </si>
  <si>
    <t>냉각코일 교체 공사</t>
  </si>
  <si>
    <t>잡철물제작</t>
  </si>
  <si>
    <t>아연도강판</t>
  </si>
  <si>
    <t>매</t>
  </si>
  <si>
    <t>1219*2438(0.5~0.55)</t>
  </si>
  <si>
    <t>각종 잡철물 제작 설치</t>
  </si>
  <si>
    <t>kg</t>
  </si>
  <si>
    <t>고재처리</t>
    <phoneticPr fontId="4" type="noConversion"/>
  </si>
  <si>
    <t>철 SCRAP</t>
  </si>
  <si>
    <t>동</t>
  </si>
  <si>
    <t>파동</t>
  </si>
  <si>
    <t>경량A</t>
  </si>
  <si>
    <t>유성페인트 롤러칠</t>
  </si>
  <si>
    <t>철재면</t>
  </si>
  <si>
    <t>Ⅱ-3.</t>
  </si>
  <si>
    <t>KSD5578, Φ80, 10kg/㎠</t>
    <phoneticPr fontId="4" type="noConversion"/>
  </si>
  <si>
    <t>Φ80, 10kg/㎠</t>
    <phoneticPr fontId="4" type="noConversion"/>
  </si>
  <si>
    <t>Φ80</t>
    <phoneticPr fontId="4" type="noConversion"/>
  </si>
  <si>
    <t>Φ80</t>
    <phoneticPr fontId="4" type="noConversion"/>
  </si>
  <si>
    <t>Φ100 * Φ80</t>
    <phoneticPr fontId="4" type="noConversion"/>
  </si>
  <si>
    <t>단수조정(-5272)</t>
    <phoneticPr fontId="4" type="noConversion"/>
  </si>
</sst>
</file>

<file path=xl/styles.xml><?xml version="1.0" encoding="utf-8"?>
<styleSheet xmlns="http://schemas.openxmlformats.org/spreadsheetml/2006/main">
  <numFmts count="3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##,###,###,###"/>
    <numFmt numFmtId="177" formatCode="0.00_);[Red]\(0.00\)"/>
    <numFmt numFmtId="178" formatCode="&quot;[제&quot;#,###&quot;호표]&quot;"/>
    <numFmt numFmtId="179" formatCode="#,##0_ ;[Red]&quot;₩&quot;\!\-#,##0&quot;₩&quot;\!\ "/>
    <numFmt numFmtId="180" formatCode="_ &quot;₩&quot;* #,##0_ ;_ &quot;₩&quot;* \-#,##0_ ;_ &quot;₩&quot;* &quot;-&quot;_ ;_ @_ "/>
    <numFmt numFmtId="181" formatCode="_(&quot;$&quot;* #,##0_);_(&quot;$&quot;* \(#,##0\);_(&quot;$&quot;* &quot;-&quot;_);_(@_)"/>
    <numFmt numFmtId="182" formatCode="&quot;$&quot;#,##0_);[Red]\(&quot;$&quot;#,##0\)"/>
    <numFmt numFmtId="183" formatCode="#."/>
    <numFmt numFmtId="184" formatCode="&quot;₩&quot;#,##0;&quot;₩&quot;&quot;₩&quot;&quot;₩&quot;&quot;₩&quot;\-#,##0"/>
    <numFmt numFmtId="185" formatCode="[Red]#,##0"/>
    <numFmt numFmtId="186" formatCode="#,###.00"/>
    <numFmt numFmtId="187" formatCode="#,##0.000"/>
    <numFmt numFmtId="188" formatCode="[Red]#,##0.00"/>
    <numFmt numFmtId="189" formatCode="[Red]#,##0.000"/>
    <numFmt numFmtId="190" formatCode="#,##0;[Red]&quot;-&quot;#,##0"/>
    <numFmt numFmtId="191" formatCode="&quot;₩&quot;#,##0;[Red]&quot;₩&quot;&quot;₩&quot;&quot;₩&quot;&quot;₩&quot;\-#,##0"/>
    <numFmt numFmtId="192" formatCode="_-* #,##0.000_-;\-* #,##0.000_-;_-* &quot;-&quot;_-;_-@_-"/>
    <numFmt numFmtId="193" formatCode="_-* #,##0.00_-;&quot;₩&quot;&quot;₩&quot;\-* #,##0.00_-;_-* &quot;-&quot;??_-;_-@_-"/>
    <numFmt numFmtId="194" formatCode="_-&quot;₩&quot;* #,##0.00_-;&quot;₩&quot;&quot;₩&quot;\-&quot;₩&quot;* #,##0.00_-;_-&quot;₩&quot;* &quot;-&quot;??_-;_-@_-"/>
    <numFmt numFmtId="195" formatCode="&quot;₩&quot;#,##0.00;&quot;₩&quot;&quot;₩&quot;&quot;₩&quot;&quot;₩&quot;\-#,##0.00"/>
    <numFmt numFmtId="196" formatCode="#,##0.00;[Red]&quot;-&quot;#,##0.00"/>
    <numFmt numFmtId="197" formatCode="&quot;S&quot;\ #,##0;[Red]\-&quot;S&quot;\ #,##0"/>
    <numFmt numFmtId="198" formatCode="\$&quot;_x000c_ _x0001_-)_x0008__x0004__x0000__x0000__x0005__x0002_&quot;;[Red]\(\$#,##0\)"/>
    <numFmt numFmtId="199" formatCode="_ * #,##0.00_ ;_ * \-#,##0.00_ ;_ * &quot;-&quot;??_ ;_ @_ "/>
    <numFmt numFmtId="200" formatCode="&quot;S&quot;\ #,##0;\-&quot;S&quot;\ #,##0"/>
    <numFmt numFmtId="201" formatCode="0.0000000"/>
    <numFmt numFmtId="202" formatCode="\(&quot;$&quot;#,##0\);\(&quot;$&quot;#,##0\)"/>
    <numFmt numFmtId="203" formatCode="0.000"/>
    <numFmt numFmtId="204" formatCode="#,##0.0\ ;\(#,##0.0\);&quot;-&quot;\ "/>
    <numFmt numFmtId="205" formatCode="&quot;?#,##0;[Red]\-&quot;&quot;?&quot;#,##0"/>
    <numFmt numFmtId="206" formatCode="0.0"/>
    <numFmt numFmtId="207" formatCode="0.0000"/>
    <numFmt numFmtId="208" formatCode="_-* #,##0\ &quot;DM&quot;_-;\-* #,##0\ &quot;DM&quot;_-;_-* &quot;-&quot;\ &quot;DM&quot;_-;_-@_-"/>
    <numFmt numFmtId="209" formatCode="_-* #,##0.00\ &quot;DM&quot;_-;\-* #,##0.00\ &quot;DM&quot;_-;_-* &quot;-&quot;??\ &quot;DM&quot;_-;_-@_-"/>
    <numFmt numFmtId="212" formatCode="_-* #,##0.00_-;\-* #,##0.00_-;_-* &quot;-&quot;_-;_-@_-"/>
    <numFmt numFmtId="219" formatCode="#,##0.00000"/>
  </numFmts>
  <fonts count="6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1"/>
      <name val="굴림"/>
      <family val="3"/>
      <charset val="129"/>
    </font>
    <font>
      <b/>
      <sz val="18"/>
      <name val="굴림"/>
      <family val="3"/>
      <charset val="129"/>
    </font>
    <font>
      <sz val="14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8"/>
      <name val="굴림"/>
      <family val="3"/>
      <charset val="129"/>
    </font>
    <font>
      <sz val="8"/>
      <name val="맑은 고딕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8F8A6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6">
    <xf numFmtId="0" fontId="0" fillId="0" borderId="0">
      <alignment vertical="center"/>
    </xf>
    <xf numFmtId="18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/>
    <xf numFmtId="0" fontId="3" fillId="0" borderId="0"/>
    <xf numFmtId="0" fontId="6" fillId="0" borderId="0"/>
    <xf numFmtId="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82" fontId="14" fillId="0" borderId="0" applyFont="0" applyFill="0" applyBorder="0" applyAlignment="0" applyProtection="0"/>
    <xf numFmtId="183" fontId="17" fillId="0" borderId="0">
      <protection locked="0"/>
    </xf>
    <xf numFmtId="9" fontId="12" fillId="0" borderId="0">
      <protection locked="0"/>
    </xf>
    <xf numFmtId="184" fontId="12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 applyFont="0"/>
    <xf numFmtId="0" fontId="21" fillId="0" borderId="0" applyNumberFormat="0" applyFill="0" applyBorder="0" applyAlignment="0" applyProtection="0">
      <alignment vertical="top"/>
      <protection locked="0"/>
    </xf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/>
    <xf numFmtId="185" fontId="24" fillId="0" borderId="1" applyBorder="0"/>
    <xf numFmtId="186" fontId="25" fillId="0" borderId="2" applyNumberFormat="0" applyBorder="0" applyAlignment="0"/>
    <xf numFmtId="187" fontId="24" fillId="0" borderId="3"/>
    <xf numFmtId="4" fontId="24" fillId="0" borderId="1"/>
    <xf numFmtId="188" fontId="24" fillId="0" borderId="1"/>
    <xf numFmtId="189" fontId="24" fillId="0" borderId="1"/>
    <xf numFmtId="190" fontId="26" fillId="0" borderId="0">
      <alignment vertical="center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4"/>
    <xf numFmtId="4" fontId="19" fillId="0" borderId="0">
      <protection locked="0"/>
    </xf>
    <xf numFmtId="191" fontId="12" fillId="0" borderId="0">
      <protection locked="0"/>
    </xf>
    <xf numFmtId="0" fontId="12" fillId="0" borderId="0"/>
    <xf numFmtId="41" fontId="3" fillId="0" borderId="0" applyFont="0" applyFill="0" applyBorder="0" applyAlignment="0" applyProtection="0"/>
    <xf numFmtId="41" fontId="29" fillId="0" borderId="5"/>
    <xf numFmtId="192" fontId="30" fillId="0" borderId="6">
      <alignment vertical="center"/>
    </xf>
    <xf numFmtId="43" fontId="31" fillId="0" borderId="0" applyFont="0" applyFill="0" applyBorder="0" applyAlignment="0" applyProtection="0"/>
    <xf numFmtId="193" fontId="12" fillId="0" borderId="0">
      <protection locked="0"/>
    </xf>
    <xf numFmtId="0" fontId="3" fillId="0" borderId="0"/>
    <xf numFmtId="0" fontId="3" fillId="0" borderId="0"/>
    <xf numFmtId="3" fontId="7" fillId="0" borderId="0"/>
    <xf numFmtId="0" fontId="3" fillId="0" borderId="0"/>
    <xf numFmtId="0" fontId="19" fillId="0" borderId="7">
      <protection locked="0"/>
    </xf>
    <xf numFmtId="194" fontId="12" fillId="0" borderId="0">
      <protection locked="0"/>
    </xf>
    <xf numFmtId="195" fontId="12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7" fillId="0" borderId="0">
      <protection locked="0"/>
    </xf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9" fillId="0" borderId="0">
      <protection locked="0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3" fontId="17" fillId="0" borderId="0">
      <protection locked="0"/>
    </xf>
    <xf numFmtId="183" fontId="17" fillId="0" borderId="0">
      <protection locked="0"/>
    </xf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180" fontId="12" fillId="0" borderId="0" applyFont="0" applyFill="0" applyBorder="0" applyAlignment="0" applyProtection="0"/>
    <xf numFmtId="183" fontId="19" fillId="0" borderId="0">
      <protection locked="0"/>
    </xf>
    <xf numFmtId="0" fontId="38" fillId="0" borderId="0"/>
    <xf numFmtId="183" fontId="17" fillId="0" borderId="0">
      <protection locked="0"/>
    </xf>
    <xf numFmtId="0" fontId="39" fillId="0" borderId="0"/>
    <xf numFmtId="0" fontId="40" fillId="0" borderId="0"/>
    <xf numFmtId="0" fontId="34" fillId="0" borderId="0"/>
    <xf numFmtId="0" fontId="38" fillId="0" borderId="0"/>
    <xf numFmtId="0" fontId="38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41" fillId="0" borderId="0"/>
    <xf numFmtId="197" fontId="3" fillId="0" borderId="0" applyFill="0" applyBorder="0" applyAlignment="0"/>
    <xf numFmtId="0" fontId="42" fillId="0" borderId="0"/>
    <xf numFmtId="0" fontId="13" fillId="0" borderId="0" applyFont="0" applyFill="0" applyBorder="0" applyAlignment="0" applyProtection="0"/>
    <xf numFmtId="183" fontId="19" fillId="0" borderId="0">
      <protection locked="0"/>
    </xf>
    <xf numFmtId="183" fontId="43" fillId="0" borderId="0">
      <protection locked="0"/>
    </xf>
    <xf numFmtId="38" fontId="44" fillId="0" borderId="0" applyFont="0" applyFill="0" applyBorder="0" applyAlignment="0" applyProtection="0"/>
    <xf numFmtId="198" fontId="3" fillId="0" borderId="0"/>
    <xf numFmtId="199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5" fillId="0" borderId="0" applyNumberFormat="0" applyAlignment="0">
      <alignment horizontal="left"/>
    </xf>
    <xf numFmtId="183" fontId="43" fillId="0" borderId="0">
      <protection locked="0"/>
    </xf>
    <xf numFmtId="182" fontId="44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12" fillId="0" borderId="0" applyFont="0" applyFill="0" applyBorder="0" applyAlignment="0" applyProtection="0"/>
    <xf numFmtId="202" fontId="3" fillId="0" borderId="0"/>
    <xf numFmtId="183" fontId="43" fillId="0" borderId="0">
      <protection locked="0"/>
    </xf>
    <xf numFmtId="18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3" fillId="0" borderId="0"/>
    <xf numFmtId="0" fontId="46" fillId="0" borderId="0" applyNumberFormat="0" applyAlignment="0">
      <alignment horizontal="left"/>
    </xf>
    <xf numFmtId="183" fontId="43" fillId="0" borderId="0">
      <protection locked="0"/>
    </xf>
    <xf numFmtId="38" fontId="47" fillId="2" borderId="0" applyNumberFormat="0" applyBorder="0" applyAlignment="0" applyProtection="0"/>
    <xf numFmtId="181" fontId="48" fillId="0" borderId="0" applyFont="0" applyFill="0" applyBorder="0" applyAlignment="0" applyProtection="0"/>
    <xf numFmtId="0" fontId="49" fillId="0" borderId="0">
      <alignment horizontal="left"/>
    </xf>
    <xf numFmtId="0" fontId="50" fillId="0" borderId="8" applyNumberFormat="0" applyAlignment="0" applyProtection="0">
      <alignment horizontal="left" vertical="center"/>
    </xf>
    <xf numFmtId="0" fontId="50" fillId="0" borderId="9">
      <alignment horizontal="left" vertical="center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3" fontId="52" fillId="0" borderId="0">
      <protection locked="0"/>
    </xf>
    <xf numFmtId="183" fontId="52" fillId="0" borderId="0">
      <protection locked="0"/>
    </xf>
    <xf numFmtId="180" fontId="12" fillId="0" borderId="0" applyFont="0" applyFill="0" applyBorder="0" applyAlignment="0" applyProtection="0"/>
    <xf numFmtId="10" fontId="47" fillId="3" borderId="6" applyNumberFormat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3" fillId="0" borderId="1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54" fillId="0" borderId="0"/>
    <xf numFmtId="205" fontId="3" fillId="0" borderId="0"/>
    <xf numFmtId="0" fontId="13" fillId="0" borderId="0"/>
    <xf numFmtId="183" fontId="43" fillId="0" borderId="0">
      <protection locked="0"/>
    </xf>
    <xf numFmtId="10" fontId="13" fillId="0" borderId="0" applyFont="0" applyFill="0" applyBorder="0" applyAlignment="0" applyProtection="0"/>
    <xf numFmtId="0" fontId="27" fillId="0" borderId="0">
      <protection locked="0"/>
    </xf>
    <xf numFmtId="30" fontId="55" fillId="0" borderId="0" applyNumberFormat="0" applyFill="0" applyBorder="0" applyAlignment="0" applyProtection="0">
      <alignment horizontal="left"/>
    </xf>
    <xf numFmtId="0" fontId="13" fillId="0" borderId="0"/>
    <xf numFmtId="0" fontId="53" fillId="0" borderId="0"/>
    <xf numFmtId="40" fontId="56" fillId="0" borderId="0" applyBorder="0">
      <alignment horizontal="right"/>
    </xf>
    <xf numFmtId="42" fontId="3" fillId="0" borderId="0" applyFont="0" applyFill="0" applyBorder="0" applyAlignment="0" applyProtection="0"/>
    <xf numFmtId="183" fontId="43" fillId="0" borderId="11">
      <protection locked="0"/>
    </xf>
    <xf numFmtId="0" fontId="5" fillId="0" borderId="12">
      <alignment horizontal="left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8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03">
    <xf numFmtId="0" fontId="0" fillId="0" borderId="0" xfId="0">
      <alignment vertical="center"/>
    </xf>
    <xf numFmtId="3" fontId="8" fillId="0" borderId="0" xfId="56" applyFont="1" applyBorder="1" applyAlignment="1">
      <alignment horizontal="left" vertical="center"/>
    </xf>
    <xf numFmtId="3" fontId="9" fillId="0" borderId="0" xfId="56" applyNumberFormat="1" applyFont="1" applyAlignment="1" applyProtection="1">
      <alignment vertical="center"/>
      <protection locked="0"/>
    </xf>
    <xf numFmtId="3" fontId="9" fillId="0" borderId="0" xfId="56" applyNumberFormat="1" applyFont="1" applyAlignment="1">
      <alignment vertical="center" shrinkToFit="1"/>
    </xf>
    <xf numFmtId="3" fontId="10" fillId="0" borderId="0" xfId="56" applyNumberFormat="1" applyFont="1" applyAlignment="1">
      <alignment vertical="center"/>
    </xf>
    <xf numFmtId="3" fontId="10" fillId="0" borderId="0" xfId="56" applyFont="1" applyBorder="1" applyAlignment="1">
      <alignment horizontal="left" vertical="center"/>
    </xf>
    <xf numFmtId="0" fontId="57" fillId="0" borderId="0" xfId="0" applyFont="1" applyFill="1" applyAlignment="1">
      <alignment vertical="center"/>
    </xf>
    <xf numFmtId="0" fontId="57" fillId="0" borderId="0" xfId="0" applyFont="1" applyFill="1" applyAlignment="1">
      <alignment horizontal="right" vertical="center"/>
    </xf>
    <xf numFmtId="0" fontId="57" fillId="0" borderId="0" xfId="0" applyFont="1" applyFill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61" fillId="0" borderId="0" xfId="55" applyFont="1"/>
    <xf numFmtId="0" fontId="7" fillId="0" borderId="0" xfId="55" applyFont="1"/>
    <xf numFmtId="0" fontId="59" fillId="0" borderId="0" xfId="0" applyFont="1" applyFill="1" applyAlignment="1">
      <alignment vertical="center" shrinkToFit="1"/>
    </xf>
    <xf numFmtId="0" fontId="58" fillId="0" borderId="6" xfId="0" applyFont="1" applyFill="1" applyBorder="1" applyAlignment="1">
      <alignment horizontal="center" vertical="center" shrinkToFit="1"/>
    </xf>
    <xf numFmtId="0" fontId="58" fillId="0" borderId="0" xfId="0" applyFont="1" applyFill="1" applyAlignment="1">
      <alignment vertical="center" shrinkToFit="1"/>
    </xf>
    <xf numFmtId="0" fontId="60" fillId="0" borderId="6" xfId="0" applyFont="1" applyFill="1" applyBorder="1" applyAlignment="1">
      <alignment horizontal="center" vertical="center" shrinkToFit="1"/>
    </xf>
    <xf numFmtId="0" fontId="57" fillId="0" borderId="0" xfId="0" applyFont="1" applyFill="1" applyAlignment="1">
      <alignment horizontal="center" vertical="center" shrinkToFit="1"/>
    </xf>
    <xf numFmtId="0" fontId="60" fillId="0" borderId="6" xfId="0" applyFont="1" applyFill="1" applyBorder="1" applyAlignment="1">
      <alignment horizontal="left" vertical="center" shrinkToFit="1"/>
    </xf>
    <xf numFmtId="41" fontId="60" fillId="0" borderId="6" xfId="164" applyFont="1" applyFill="1" applyBorder="1" applyAlignment="1">
      <alignment horizontal="right" vertical="center"/>
    </xf>
    <xf numFmtId="0" fontId="60" fillId="0" borderId="6" xfId="0" applyFont="1" applyFill="1" applyBorder="1" applyAlignment="1">
      <alignment vertical="center" shrinkToFit="1"/>
    </xf>
    <xf numFmtId="178" fontId="60" fillId="0" borderId="6" xfId="0" applyNumberFormat="1" applyFont="1" applyFill="1" applyBorder="1" applyAlignment="1">
      <alignment horizontal="center" vertical="center" shrinkToFit="1"/>
    </xf>
    <xf numFmtId="0" fontId="62" fillId="0" borderId="6" xfId="0" applyFont="1" applyFill="1" applyBorder="1" applyAlignment="1">
      <alignment horizontal="center" vertical="center" shrinkToFit="1"/>
    </xf>
    <xf numFmtId="0" fontId="60" fillId="0" borderId="6" xfId="0" quotePrefix="1" applyFont="1" applyFill="1" applyBorder="1" applyAlignment="1">
      <alignment horizontal="center" vertical="center" shrinkToFit="1"/>
    </xf>
    <xf numFmtId="0" fontId="62" fillId="0" borderId="6" xfId="0" quotePrefix="1" applyFont="1" applyFill="1" applyBorder="1" applyAlignment="1">
      <alignment horizontal="center" vertical="center" shrinkToFit="1"/>
    </xf>
    <xf numFmtId="41" fontId="60" fillId="0" borderId="6" xfId="164" applyFont="1" applyFill="1" applyBorder="1" applyAlignment="1">
      <alignment horizontal="right" vertical="center" shrinkToFit="1"/>
    </xf>
    <xf numFmtId="41" fontId="60" fillId="0" borderId="6" xfId="164" applyFont="1" applyFill="1" applyBorder="1" applyAlignment="1">
      <alignment horizontal="center" vertical="center" shrinkToFit="1"/>
    </xf>
    <xf numFmtId="0" fontId="62" fillId="0" borderId="6" xfId="0" quotePrefix="1" applyFont="1" applyFill="1" applyBorder="1" applyAlignment="1">
      <alignment vertical="center" shrinkToFit="1"/>
    </xf>
    <xf numFmtId="41" fontId="62" fillId="0" borderId="6" xfId="164" applyFont="1" applyFill="1" applyBorder="1" applyAlignment="1">
      <alignment horizontal="right" vertical="center"/>
    </xf>
    <xf numFmtId="41" fontId="62" fillId="0" borderId="6" xfId="164" applyFont="1" applyFill="1" applyBorder="1" applyAlignment="1">
      <alignment horizontal="right" vertical="center" shrinkToFit="1"/>
    </xf>
    <xf numFmtId="41" fontId="62" fillId="0" borderId="6" xfId="164" applyFont="1" applyFill="1" applyBorder="1" applyAlignment="1">
      <alignment horizontal="center" vertical="center" shrinkToFit="1"/>
    </xf>
    <xf numFmtId="0" fontId="60" fillId="0" borderId="6" xfId="0" applyNumberFormat="1" applyFont="1" applyFill="1" applyBorder="1" applyAlignment="1">
      <alignment vertical="center"/>
    </xf>
    <xf numFmtId="176" fontId="60" fillId="0" borderId="6" xfId="0" applyNumberFormat="1" applyFont="1" applyFill="1" applyBorder="1" applyAlignment="1">
      <alignment horizontal="center" vertical="center" shrinkToFit="1"/>
    </xf>
    <xf numFmtId="0" fontId="60" fillId="0" borderId="6" xfId="0" quotePrefix="1" applyFont="1" applyFill="1" applyBorder="1" applyAlignment="1">
      <alignment horizontal="left" vertical="center" shrinkToFit="1"/>
    </xf>
    <xf numFmtId="0" fontId="60" fillId="0" borderId="6" xfId="0" quotePrefix="1" applyFont="1" applyFill="1" applyBorder="1" applyAlignment="1">
      <alignment vertical="center" shrinkToFit="1"/>
    </xf>
    <xf numFmtId="176" fontId="62" fillId="0" borderId="6" xfId="0" applyNumberFormat="1" applyFont="1" applyFill="1" applyBorder="1" applyAlignment="1">
      <alignment horizontal="center" vertical="center" shrinkToFit="1"/>
    </xf>
    <xf numFmtId="0" fontId="62" fillId="0" borderId="6" xfId="0" quotePrefix="1" applyFont="1" applyFill="1" applyBorder="1" applyAlignment="1">
      <alignment horizontal="left" vertical="center" shrinkToFit="1"/>
    </xf>
    <xf numFmtId="0" fontId="60" fillId="0" borderId="6" xfId="0" applyFont="1" applyFill="1" applyBorder="1" applyAlignment="1">
      <alignment horizontal="center" vertical="center" shrinkToFit="1"/>
    </xf>
    <xf numFmtId="178" fontId="62" fillId="0" borderId="6" xfId="0" applyNumberFormat="1" applyFont="1" applyFill="1" applyBorder="1" applyAlignment="1">
      <alignment horizontal="center" vertical="center" shrinkToFit="1"/>
    </xf>
    <xf numFmtId="177" fontId="62" fillId="0" borderId="6" xfId="0" applyNumberFormat="1" applyFont="1" applyFill="1" applyBorder="1" applyAlignment="1">
      <alignment horizontal="center" vertical="center" shrinkToFit="1"/>
    </xf>
    <xf numFmtId="3" fontId="64" fillId="5" borderId="48" xfId="56" applyFont="1" applyFill="1" applyBorder="1" applyAlignment="1">
      <alignment horizontal="center" vertical="center"/>
    </xf>
    <xf numFmtId="0" fontId="64" fillId="5" borderId="50" xfId="55" applyFont="1" applyFill="1" applyBorder="1" applyAlignment="1">
      <alignment horizontal="center" vertical="center"/>
    </xf>
    <xf numFmtId="3" fontId="65" fillId="0" borderId="14" xfId="56" applyFont="1" applyBorder="1" applyAlignment="1">
      <alignment horizontal="left" vertical="center"/>
    </xf>
    <xf numFmtId="3" fontId="65" fillId="0" borderId="15" xfId="56" applyFont="1" applyBorder="1" applyAlignment="1">
      <alignment horizontal="left" vertical="center"/>
    </xf>
    <xf numFmtId="3" fontId="65" fillId="0" borderId="16" xfId="56" applyFont="1" applyBorder="1" applyAlignment="1">
      <alignment horizontal="left" vertical="center"/>
    </xf>
    <xf numFmtId="3" fontId="64" fillId="0" borderId="17" xfId="56" applyFont="1" applyBorder="1" applyAlignment="1">
      <alignment vertical="center"/>
    </xf>
    <xf numFmtId="3" fontId="65" fillId="0" borderId="14" xfId="56" applyNumberFormat="1" applyFont="1" applyBorder="1" applyAlignment="1">
      <alignment vertical="center"/>
    </xf>
    <xf numFmtId="3" fontId="65" fillId="0" borderId="15" xfId="56" applyNumberFormat="1" applyFont="1" applyBorder="1" applyAlignment="1">
      <alignment horizontal="center" vertical="center"/>
    </xf>
    <xf numFmtId="3" fontId="65" fillId="0" borderId="15" xfId="56" applyNumberFormat="1" applyFont="1" applyBorder="1" applyAlignment="1">
      <alignment vertical="center" shrinkToFit="1"/>
    </xf>
    <xf numFmtId="0" fontId="65" fillId="0" borderId="51" xfId="55" applyFont="1" applyBorder="1"/>
    <xf numFmtId="3" fontId="65" fillId="0" borderId="18" xfId="56" applyFont="1" applyBorder="1" applyAlignment="1">
      <alignment horizontal="left" vertical="center"/>
    </xf>
    <xf numFmtId="3" fontId="65" fillId="0" borderId="19" xfId="56" applyFont="1" applyBorder="1" applyAlignment="1">
      <alignment horizontal="left" vertical="center"/>
    </xf>
    <xf numFmtId="3" fontId="65" fillId="0" borderId="20" xfId="56" applyFont="1" applyBorder="1" applyAlignment="1">
      <alignment horizontal="left" vertical="center"/>
    </xf>
    <xf numFmtId="179" fontId="64" fillId="0" borderId="21" xfId="56" applyNumberFormat="1" applyFont="1" applyBorder="1" applyAlignment="1">
      <alignment vertical="center"/>
    </xf>
    <xf numFmtId="3" fontId="65" fillId="0" borderId="18" xfId="56" applyNumberFormat="1" applyFont="1" applyBorder="1" applyAlignment="1">
      <alignment vertical="center"/>
    </xf>
    <xf numFmtId="3" fontId="65" fillId="0" borderId="19" xfId="56" applyNumberFormat="1" applyFont="1" applyBorder="1" applyAlignment="1">
      <alignment horizontal="center" vertical="center"/>
    </xf>
    <xf numFmtId="3" fontId="65" fillId="0" borderId="19" xfId="56" applyNumberFormat="1" applyFont="1" applyFill="1" applyBorder="1" applyAlignment="1">
      <alignment vertical="center" shrinkToFit="1"/>
    </xf>
    <xf numFmtId="0" fontId="65" fillId="0" borderId="52" xfId="55" applyFont="1" applyBorder="1"/>
    <xf numFmtId="3" fontId="64" fillId="4" borderId="21" xfId="56" applyFont="1" applyFill="1" applyBorder="1" applyAlignment="1">
      <alignment vertical="center"/>
    </xf>
    <xf numFmtId="3" fontId="64" fillId="0" borderId="21" xfId="56" applyFont="1" applyBorder="1" applyAlignment="1">
      <alignment vertical="center"/>
    </xf>
    <xf numFmtId="3" fontId="65" fillId="0" borderId="18" xfId="56" applyFont="1" applyBorder="1" applyAlignment="1">
      <alignment vertical="center"/>
    </xf>
    <xf numFmtId="3" fontId="65" fillId="0" borderId="19" xfId="56" applyFont="1" applyBorder="1" applyAlignment="1">
      <alignment horizontal="center" vertical="center"/>
    </xf>
    <xf numFmtId="10" fontId="65" fillId="0" borderId="19" xfId="56" applyNumberFormat="1" applyFont="1" applyFill="1" applyBorder="1" applyAlignment="1">
      <alignment vertical="center" shrinkToFit="1"/>
    </xf>
    <xf numFmtId="3" fontId="64" fillId="0" borderId="21" xfId="56" quotePrefix="1" applyFont="1" applyBorder="1" applyAlignment="1">
      <alignment horizontal="right" vertical="center"/>
    </xf>
    <xf numFmtId="3" fontId="65" fillId="0" borderId="58" xfId="56" applyFont="1" applyBorder="1" applyAlignment="1">
      <alignment horizontal="left" vertical="center"/>
    </xf>
    <xf numFmtId="3" fontId="65" fillId="0" borderId="59" xfId="56" applyFont="1" applyBorder="1" applyAlignment="1">
      <alignment horizontal="left" vertical="center"/>
    </xf>
    <xf numFmtId="3" fontId="65" fillId="0" borderId="60" xfId="56" applyFont="1" applyBorder="1" applyAlignment="1">
      <alignment horizontal="left" vertical="center"/>
    </xf>
    <xf numFmtId="3" fontId="65" fillId="0" borderId="15" xfId="56" applyNumberFormat="1" applyFont="1" applyFill="1" applyBorder="1" applyAlignment="1">
      <alignment vertical="center" shrinkToFit="1"/>
    </xf>
    <xf numFmtId="3" fontId="64" fillId="4" borderId="42" xfId="56" applyFont="1" applyFill="1" applyBorder="1" applyAlignment="1">
      <alignment vertical="center"/>
    </xf>
    <xf numFmtId="3" fontId="65" fillId="0" borderId="43" xfId="56" applyFont="1" applyBorder="1" applyAlignment="1">
      <alignment vertical="center"/>
    </xf>
    <xf numFmtId="3" fontId="65" fillId="0" borderId="44" xfId="56" applyNumberFormat="1" applyFont="1" applyBorder="1" applyAlignment="1">
      <alignment horizontal="center" vertical="center"/>
    </xf>
    <xf numFmtId="3" fontId="65" fillId="0" borderId="44" xfId="56" applyNumberFormat="1" applyFont="1" applyFill="1" applyBorder="1" applyAlignment="1">
      <alignment vertical="center" shrinkToFit="1"/>
    </xf>
    <xf numFmtId="0" fontId="65" fillId="0" borderId="53" xfId="55" applyFont="1" applyBorder="1"/>
    <xf numFmtId="3" fontId="65" fillId="0" borderId="36" xfId="56" applyNumberFormat="1" applyFont="1" applyBorder="1" applyAlignment="1">
      <alignment vertical="center"/>
    </xf>
    <xf numFmtId="3" fontId="65" fillId="0" borderId="0" xfId="56" applyFont="1" applyBorder="1" applyAlignment="1">
      <alignment horizontal="left" vertical="center"/>
    </xf>
    <xf numFmtId="3" fontId="65" fillId="0" borderId="23" xfId="56" applyFont="1" applyBorder="1" applyAlignment="1">
      <alignment horizontal="left" vertical="center"/>
    </xf>
    <xf numFmtId="3" fontId="64" fillId="0" borderId="24" xfId="56" applyFont="1" applyBorder="1" applyAlignment="1">
      <alignment vertical="center"/>
    </xf>
    <xf numFmtId="3" fontId="65" fillId="0" borderId="13" xfId="56" applyFont="1" applyBorder="1" applyAlignment="1">
      <alignment vertical="center"/>
    </xf>
    <xf numFmtId="3" fontId="65" fillId="0" borderId="0" xfId="56" applyFont="1" applyBorder="1" applyAlignment="1">
      <alignment horizontal="center" vertical="center"/>
    </xf>
    <xf numFmtId="10" fontId="65" fillId="0" borderId="0" xfId="56" applyNumberFormat="1" applyFont="1" applyFill="1" applyBorder="1" applyAlignment="1">
      <alignment vertical="center" shrinkToFit="1"/>
    </xf>
    <xf numFmtId="3" fontId="65" fillId="0" borderId="38" xfId="56" applyNumberFormat="1" applyFont="1" applyBorder="1" applyAlignment="1">
      <alignment vertical="center"/>
    </xf>
    <xf numFmtId="3" fontId="64" fillId="0" borderId="25" xfId="56" applyFont="1" applyBorder="1" applyAlignment="1">
      <alignment vertical="center"/>
    </xf>
    <xf numFmtId="3" fontId="65" fillId="0" borderId="22" xfId="56" applyFont="1" applyBorder="1" applyAlignment="1">
      <alignment vertical="center"/>
    </xf>
    <xf numFmtId="3" fontId="65" fillId="0" borderId="26" xfId="56" applyFont="1" applyBorder="1" applyAlignment="1">
      <alignment horizontal="center" vertical="center"/>
    </xf>
    <xf numFmtId="10" fontId="65" fillId="0" borderId="26" xfId="56" applyNumberFormat="1" applyFont="1" applyFill="1" applyBorder="1" applyAlignment="1">
      <alignment vertical="center" shrinkToFit="1"/>
    </xf>
    <xf numFmtId="3" fontId="65" fillId="0" borderId="19" xfId="56" applyNumberFormat="1" applyFont="1" applyBorder="1" applyAlignment="1">
      <alignment vertical="center"/>
    </xf>
    <xf numFmtId="3" fontId="65" fillId="0" borderId="39" xfId="56" applyFont="1" applyBorder="1" applyAlignment="1">
      <alignment horizontal="center" vertical="center"/>
    </xf>
    <xf numFmtId="3" fontId="65" fillId="0" borderId="27" xfId="56" applyFont="1" applyBorder="1" applyAlignment="1">
      <alignment horizontal="left" vertical="center"/>
    </xf>
    <xf numFmtId="3" fontId="65" fillId="0" borderId="27" xfId="56" applyFont="1" applyBorder="1" applyAlignment="1">
      <alignment horizontal="center" vertical="center"/>
    </xf>
    <xf numFmtId="3" fontId="65" fillId="0" borderId="28" xfId="56" applyFont="1" applyBorder="1" applyAlignment="1">
      <alignment horizontal="center" vertical="center"/>
    </xf>
    <xf numFmtId="3" fontId="64" fillId="0" borderId="29" xfId="56" applyFont="1" applyBorder="1" applyAlignment="1">
      <alignment vertical="center"/>
    </xf>
    <xf numFmtId="3" fontId="65" fillId="0" borderId="30" xfId="56" applyNumberFormat="1" applyFont="1" applyBorder="1" applyAlignment="1">
      <alignment vertical="center"/>
    </xf>
    <xf numFmtId="3" fontId="65" fillId="0" borderId="27" xfId="56" applyNumberFormat="1" applyFont="1" applyBorder="1" applyAlignment="1">
      <alignment horizontal="center" vertical="center"/>
    </xf>
    <xf numFmtId="3" fontId="65" fillId="0" borderId="27" xfId="56" applyNumberFormat="1" applyFont="1" applyFill="1" applyBorder="1" applyAlignment="1">
      <alignment vertical="center" shrinkToFit="1"/>
    </xf>
    <xf numFmtId="0" fontId="65" fillId="0" borderId="56" xfId="55" applyFont="1" applyBorder="1"/>
    <xf numFmtId="10" fontId="65" fillId="0" borderId="19" xfId="56" applyNumberFormat="1" applyFont="1" applyBorder="1" applyAlignment="1">
      <alignment vertical="center" shrinkToFit="1"/>
    </xf>
    <xf numFmtId="3" fontId="65" fillId="6" borderId="39" xfId="56" applyNumberFormat="1" applyFont="1" applyFill="1" applyBorder="1" applyAlignment="1">
      <alignment horizontal="center" vertical="center"/>
    </xf>
    <xf numFmtId="3" fontId="65" fillId="6" borderId="27" xfId="56" applyNumberFormat="1" applyFont="1" applyFill="1" applyBorder="1" applyAlignment="1">
      <alignment horizontal="left" vertical="center"/>
    </xf>
    <xf numFmtId="3" fontId="65" fillId="6" borderId="27" xfId="56" applyNumberFormat="1" applyFont="1" applyFill="1" applyBorder="1" applyAlignment="1">
      <alignment horizontal="center" vertical="center"/>
    </xf>
    <xf numFmtId="3" fontId="65" fillId="6" borderId="28" xfId="56" applyNumberFormat="1" applyFont="1" applyFill="1" applyBorder="1" applyAlignment="1">
      <alignment horizontal="center" vertical="center"/>
    </xf>
    <xf numFmtId="3" fontId="64" fillId="6" borderId="29" xfId="56" applyFont="1" applyFill="1" applyBorder="1" applyAlignment="1">
      <alignment vertical="center"/>
    </xf>
    <xf numFmtId="3" fontId="65" fillId="6" borderId="30" xfId="56" applyNumberFormat="1" applyFont="1" applyFill="1" applyBorder="1" applyAlignment="1">
      <alignment vertical="center"/>
    </xf>
    <xf numFmtId="10" fontId="65" fillId="6" borderId="27" xfId="56" applyNumberFormat="1" applyFont="1" applyFill="1" applyBorder="1" applyAlignment="1">
      <alignment vertical="center" shrinkToFit="1"/>
    </xf>
    <xf numFmtId="0" fontId="65" fillId="6" borderId="56" xfId="55" applyFont="1" applyFill="1" applyBorder="1"/>
    <xf numFmtId="3" fontId="65" fillId="0" borderId="40" xfId="56" applyNumberFormat="1" applyFont="1" applyBorder="1" applyAlignment="1">
      <alignment vertical="center"/>
    </xf>
    <xf numFmtId="3" fontId="65" fillId="0" borderId="31" xfId="56" applyFont="1" applyBorder="1" applyAlignment="1">
      <alignment horizontal="left" vertical="center"/>
    </xf>
    <xf numFmtId="3" fontId="65" fillId="0" borderId="32" xfId="56" applyFont="1" applyBorder="1" applyAlignment="1">
      <alignment horizontal="left" vertical="center"/>
    </xf>
    <xf numFmtId="3" fontId="64" fillId="0" borderId="33" xfId="56" applyFont="1" applyBorder="1" applyAlignment="1">
      <alignment vertical="center"/>
    </xf>
    <xf numFmtId="3" fontId="65" fillId="0" borderId="34" xfId="56" applyNumberFormat="1" applyFont="1" applyBorder="1" applyAlignment="1">
      <alignment vertical="center"/>
    </xf>
    <xf numFmtId="3" fontId="65" fillId="0" borderId="35" xfId="56" applyNumberFormat="1" applyFont="1" applyBorder="1" applyAlignment="1">
      <alignment horizontal="center" vertical="center"/>
    </xf>
    <xf numFmtId="10" fontId="65" fillId="0" borderId="0" xfId="56" applyNumberFormat="1" applyFont="1" applyBorder="1" applyAlignment="1">
      <alignment vertical="center" shrinkToFit="1"/>
    </xf>
    <xf numFmtId="3" fontId="64" fillId="0" borderId="42" xfId="56" applyFont="1" applyBorder="1" applyAlignment="1">
      <alignment vertical="center"/>
    </xf>
    <xf numFmtId="3" fontId="65" fillId="0" borderId="43" xfId="56" applyNumberFormat="1" applyFont="1" applyBorder="1" applyAlignment="1">
      <alignment vertical="center"/>
    </xf>
    <xf numFmtId="3" fontId="65" fillId="0" borderId="44" xfId="56" applyNumberFormat="1" applyFont="1" applyBorder="1" applyAlignment="1">
      <alignment vertical="center" shrinkToFit="1"/>
    </xf>
    <xf numFmtId="0" fontId="60" fillId="0" borderId="6" xfId="0" applyFont="1" applyFill="1" applyBorder="1" applyAlignment="1">
      <alignment horizontal="center" vertical="center" shrinkToFit="1"/>
    </xf>
    <xf numFmtId="0" fontId="60" fillId="0" borderId="61" xfId="0" applyFont="1" applyFill="1" applyBorder="1" applyAlignment="1">
      <alignment vertical="center" shrinkToFit="1"/>
    </xf>
    <xf numFmtId="0" fontId="60" fillId="0" borderId="61" xfId="0" applyFont="1" applyFill="1" applyBorder="1" applyAlignment="1">
      <alignment horizontal="left" vertical="center" shrinkToFit="1"/>
    </xf>
    <xf numFmtId="0" fontId="62" fillId="0" borderId="61" xfId="0" applyFont="1" applyFill="1" applyBorder="1" applyAlignment="1">
      <alignment horizontal="left" vertical="center" shrinkToFit="1"/>
    </xf>
    <xf numFmtId="0" fontId="62" fillId="7" borderId="61" xfId="0" applyFont="1" applyFill="1" applyBorder="1" applyAlignment="1">
      <alignment horizontal="left" vertical="center" shrinkToFit="1"/>
    </xf>
    <xf numFmtId="49" fontId="60" fillId="0" borderId="68" xfId="0" applyNumberFormat="1" applyFont="1" applyFill="1" applyBorder="1" applyAlignment="1">
      <alignment horizontal="left" vertical="center"/>
    </xf>
    <xf numFmtId="0" fontId="60" fillId="7" borderId="6" xfId="0" applyFont="1" applyFill="1" applyBorder="1" applyAlignment="1">
      <alignment horizontal="center" vertical="center" shrinkToFit="1"/>
    </xf>
    <xf numFmtId="0" fontId="63" fillId="0" borderId="6" xfId="0" applyFont="1" applyFill="1" applyBorder="1" applyAlignment="1">
      <alignment horizontal="center" vertical="center" shrinkToFit="1"/>
    </xf>
    <xf numFmtId="41" fontId="60" fillId="7" borderId="6" xfId="164" applyFont="1" applyFill="1" applyBorder="1" applyAlignment="1">
      <alignment horizontal="center" vertical="center" shrinkToFit="1"/>
    </xf>
    <xf numFmtId="0" fontId="60" fillId="0" borderId="6" xfId="0" applyFont="1" applyFill="1" applyBorder="1" applyAlignment="1">
      <alignment horizontal="center" vertical="center" shrinkToFit="1"/>
    </xf>
    <xf numFmtId="212" fontId="60" fillId="0" borderId="6" xfId="164" applyNumberFormat="1" applyFont="1" applyFill="1" applyBorder="1" applyAlignment="1">
      <alignment horizontal="center" vertical="center" shrinkToFit="1"/>
    </xf>
    <xf numFmtId="49" fontId="62" fillId="0" borderId="68" xfId="0" applyNumberFormat="1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center" vertical="center" shrinkToFit="1"/>
    </xf>
    <xf numFmtId="0" fontId="60" fillId="0" borderId="6" xfId="0" applyFont="1" applyBorder="1" applyAlignment="1">
      <alignment horizontal="center" vertical="center" shrinkToFit="1"/>
    </xf>
    <xf numFmtId="0" fontId="60" fillId="0" borderId="6" xfId="0" applyFont="1" applyFill="1" applyBorder="1" applyAlignment="1">
      <alignment horizontal="center" vertical="center" shrinkToFit="1"/>
    </xf>
    <xf numFmtId="0" fontId="60" fillId="0" borderId="6" xfId="0" applyFont="1" applyFill="1" applyBorder="1" applyAlignment="1">
      <alignment horizontal="center" vertical="center" shrinkToFit="1"/>
    </xf>
    <xf numFmtId="49" fontId="63" fillId="0" borderId="68" xfId="0" applyNumberFormat="1" applyFont="1" applyFill="1" applyBorder="1" applyAlignment="1">
      <alignment horizontal="left" vertical="center"/>
    </xf>
    <xf numFmtId="49" fontId="66" fillId="0" borderId="68" xfId="0" applyNumberFormat="1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center" vertical="center" shrinkToFit="1"/>
    </xf>
    <xf numFmtId="41" fontId="60" fillId="0" borderId="6" xfId="164" applyNumberFormat="1" applyFont="1" applyFill="1" applyBorder="1" applyAlignment="1">
      <alignment horizontal="center" vertical="center" shrinkToFit="1"/>
    </xf>
    <xf numFmtId="0" fontId="60" fillId="0" borderId="6" xfId="0" applyFont="1" applyFill="1" applyBorder="1" applyAlignment="1">
      <alignment horizontal="center" vertical="center" shrinkToFit="1"/>
    </xf>
    <xf numFmtId="49" fontId="66" fillId="7" borderId="68" xfId="0" applyNumberFormat="1" applyFont="1" applyFill="1" applyBorder="1" applyAlignment="1">
      <alignment horizontal="left" vertical="center"/>
    </xf>
    <xf numFmtId="3" fontId="7" fillId="0" borderId="0" xfId="55" applyNumberFormat="1" applyFont="1"/>
    <xf numFmtId="0" fontId="60" fillId="0" borderId="1" xfId="0" applyFont="1" applyBorder="1" applyAlignment="1">
      <alignment horizontal="center" vertical="center" shrinkToFit="1"/>
    </xf>
    <xf numFmtId="0" fontId="60" fillId="0" borderId="6" xfId="0" applyFont="1" applyFill="1" applyBorder="1" applyAlignment="1">
      <alignment horizontal="center" vertical="center" shrinkToFit="1"/>
    </xf>
    <xf numFmtId="0" fontId="60" fillId="0" borderId="6" xfId="0" applyFont="1" applyFill="1" applyBorder="1" applyAlignment="1">
      <alignment horizontal="center" vertical="center" shrinkToFit="1"/>
    </xf>
    <xf numFmtId="219" fontId="61" fillId="0" borderId="0" xfId="55" applyNumberFormat="1" applyFont="1"/>
    <xf numFmtId="0" fontId="60" fillId="0" borderId="6" xfId="0" applyFont="1" applyFill="1" applyBorder="1" applyAlignment="1">
      <alignment horizontal="center" vertical="center" shrinkToFit="1"/>
    </xf>
    <xf numFmtId="3" fontId="65" fillId="0" borderId="41" xfId="56" applyFont="1" applyBorder="1" applyAlignment="1">
      <alignment horizontal="center" vertical="center"/>
    </xf>
    <xf numFmtId="3" fontId="65" fillId="0" borderId="42" xfId="56" applyFont="1" applyBorder="1" applyAlignment="1">
      <alignment horizontal="center" vertical="center"/>
    </xf>
    <xf numFmtId="3" fontId="65" fillId="0" borderId="66" xfId="56" applyFont="1" applyBorder="1" applyAlignment="1">
      <alignment horizontal="center" vertical="center" wrapText="1"/>
    </xf>
    <xf numFmtId="3" fontId="65" fillId="0" borderId="13" xfId="56" applyFont="1" applyBorder="1" applyAlignment="1">
      <alignment horizontal="center" vertical="center"/>
    </xf>
    <xf numFmtId="3" fontId="65" fillId="0" borderId="14" xfId="56" applyFont="1" applyBorder="1" applyAlignment="1">
      <alignment horizontal="center" vertical="center"/>
    </xf>
    <xf numFmtId="3" fontId="65" fillId="0" borderId="67" xfId="56" applyFont="1" applyBorder="1" applyAlignment="1">
      <alignment horizontal="center" vertical="center" wrapText="1"/>
    </xf>
    <xf numFmtId="3" fontId="65" fillId="0" borderId="37" xfId="56" applyFont="1" applyBorder="1" applyAlignment="1">
      <alignment horizontal="center" vertical="center"/>
    </xf>
    <xf numFmtId="3" fontId="65" fillId="0" borderId="54" xfId="56" applyFont="1" applyBorder="1" applyAlignment="1">
      <alignment horizontal="center" vertical="center"/>
    </xf>
    <xf numFmtId="3" fontId="65" fillId="0" borderId="61" xfId="56" applyFont="1" applyBorder="1" applyAlignment="1">
      <alignment horizontal="left" vertical="center"/>
    </xf>
    <xf numFmtId="3" fontId="65" fillId="0" borderId="6" xfId="56" applyFont="1" applyBorder="1" applyAlignment="1">
      <alignment horizontal="left" vertical="center"/>
    </xf>
    <xf numFmtId="38" fontId="65" fillId="0" borderId="6" xfId="56" applyNumberFormat="1" applyFont="1" applyBorder="1" applyAlignment="1">
      <alignment horizontal="left" vertical="center"/>
    </xf>
    <xf numFmtId="0" fontId="59" fillId="0" borderId="0" xfId="0" applyFont="1" applyFill="1" applyAlignment="1">
      <alignment horizontal="center" vertical="center" shrinkToFit="1"/>
    </xf>
    <xf numFmtId="3" fontId="65" fillId="0" borderId="18" xfId="56" applyFont="1" applyBorder="1" applyAlignment="1">
      <alignment horizontal="left" vertical="center" shrinkToFit="1"/>
    </xf>
    <xf numFmtId="0" fontId="65" fillId="0" borderId="19" xfId="55" applyFont="1" applyBorder="1" applyAlignment="1">
      <alignment horizontal="left" vertical="center" shrinkToFit="1"/>
    </xf>
    <xf numFmtId="0" fontId="65" fillId="0" borderId="20" xfId="55" applyFont="1" applyBorder="1" applyAlignment="1">
      <alignment horizontal="left" vertical="center" shrinkToFit="1"/>
    </xf>
    <xf numFmtId="3" fontId="65" fillId="0" borderId="18" xfId="56" applyFont="1" applyBorder="1" applyAlignment="1">
      <alignment horizontal="left" vertical="center"/>
    </xf>
    <xf numFmtId="3" fontId="65" fillId="0" borderId="19" xfId="56" applyFont="1" applyBorder="1" applyAlignment="1">
      <alignment horizontal="left" vertical="center"/>
    </xf>
    <xf numFmtId="3" fontId="65" fillId="0" borderId="20" xfId="56" applyFont="1" applyBorder="1" applyAlignment="1">
      <alignment horizontal="left" vertical="center"/>
    </xf>
    <xf numFmtId="3" fontId="65" fillId="4" borderId="14" xfId="56" applyNumberFormat="1" applyFont="1" applyFill="1" applyBorder="1" applyAlignment="1">
      <alignment horizontal="center" vertical="center"/>
    </xf>
    <xf numFmtId="3" fontId="65" fillId="4" borderId="15" xfId="56" applyNumberFormat="1" applyFont="1" applyFill="1" applyBorder="1" applyAlignment="1">
      <alignment horizontal="center" vertical="center"/>
    </xf>
    <xf numFmtId="3" fontId="65" fillId="4" borderId="16" xfId="56" applyNumberFormat="1" applyFont="1" applyFill="1" applyBorder="1" applyAlignment="1">
      <alignment horizontal="center" vertical="center"/>
    </xf>
    <xf numFmtId="3" fontId="65" fillId="4" borderId="43" xfId="56" applyNumberFormat="1" applyFont="1" applyFill="1" applyBorder="1" applyAlignment="1">
      <alignment horizontal="center" vertical="center"/>
    </xf>
    <xf numFmtId="3" fontId="65" fillId="4" borderId="44" xfId="56" applyNumberFormat="1" applyFont="1" applyFill="1" applyBorder="1" applyAlignment="1">
      <alignment horizontal="center" vertical="center"/>
    </xf>
    <xf numFmtId="3" fontId="65" fillId="4" borderId="55" xfId="56" applyNumberFormat="1" applyFont="1" applyFill="1" applyBorder="1" applyAlignment="1">
      <alignment horizontal="center" vertical="center"/>
    </xf>
    <xf numFmtId="3" fontId="64" fillId="0" borderId="62" xfId="56" applyFont="1" applyBorder="1" applyAlignment="1">
      <alignment horizontal="right" vertical="center"/>
    </xf>
    <xf numFmtId="3" fontId="64" fillId="0" borderId="63" xfId="56" applyFont="1" applyBorder="1" applyAlignment="1">
      <alignment horizontal="right" vertical="center"/>
    </xf>
    <xf numFmtId="0" fontId="65" fillId="0" borderId="64" xfId="55" applyFont="1" applyBorder="1" applyAlignment="1">
      <alignment horizontal="left" vertical="center" wrapText="1"/>
    </xf>
    <xf numFmtId="0" fontId="65" fillId="0" borderId="51" xfId="55" applyFont="1" applyBorder="1" applyAlignment="1">
      <alignment horizontal="left" vertical="center"/>
    </xf>
    <xf numFmtId="3" fontId="65" fillId="0" borderId="65" xfId="56" applyFont="1" applyBorder="1" applyAlignment="1">
      <alignment horizontal="center" vertical="center" wrapText="1"/>
    </xf>
    <xf numFmtId="3" fontId="65" fillId="0" borderId="24" xfId="56" applyFont="1" applyBorder="1" applyAlignment="1">
      <alignment horizontal="center" vertical="center"/>
    </xf>
    <xf numFmtId="3" fontId="65" fillId="0" borderId="17" xfId="56" applyFont="1" applyBorder="1" applyAlignment="1">
      <alignment horizontal="center" vertical="center"/>
    </xf>
    <xf numFmtId="3" fontId="65" fillId="0" borderId="25" xfId="56" applyFont="1" applyBorder="1" applyAlignment="1">
      <alignment horizontal="center" vertical="center" wrapText="1"/>
    </xf>
    <xf numFmtId="3" fontId="65" fillId="0" borderId="57" xfId="56" applyFont="1" applyBorder="1" applyAlignment="1">
      <alignment horizontal="center" vertical="center"/>
    </xf>
    <xf numFmtId="3" fontId="64" fillId="5" borderId="45" xfId="56" applyNumberFormat="1" applyFont="1" applyFill="1" applyBorder="1" applyAlignment="1">
      <alignment vertical="center" wrapText="1"/>
    </xf>
    <xf numFmtId="3" fontId="64" fillId="5" borderId="46" xfId="56" applyNumberFormat="1" applyFont="1" applyFill="1" applyBorder="1" applyAlignment="1">
      <alignment vertical="center" wrapText="1"/>
    </xf>
    <xf numFmtId="3" fontId="64" fillId="5" borderId="47" xfId="56" applyNumberFormat="1" applyFont="1" applyFill="1" applyBorder="1" applyAlignment="1">
      <alignment vertical="center" wrapText="1"/>
    </xf>
    <xf numFmtId="3" fontId="64" fillId="5" borderId="49" xfId="56" applyNumberFormat="1" applyFont="1" applyFill="1" applyBorder="1" applyAlignment="1">
      <alignment horizontal="center" vertical="center"/>
    </xf>
    <xf numFmtId="3" fontId="64" fillId="5" borderId="8" xfId="56" applyNumberFormat="1" applyFont="1" applyFill="1" applyBorder="1" applyAlignment="1">
      <alignment horizontal="center" vertical="center"/>
    </xf>
    <xf numFmtId="3" fontId="65" fillId="4" borderId="18" xfId="56" applyNumberFormat="1" applyFont="1" applyFill="1" applyBorder="1" applyAlignment="1">
      <alignment horizontal="center" vertical="center"/>
    </xf>
    <xf numFmtId="3" fontId="65" fillId="4" borderId="19" xfId="56" applyNumberFormat="1" applyFont="1" applyFill="1" applyBorder="1" applyAlignment="1">
      <alignment horizontal="center" vertical="center"/>
    </xf>
    <xf numFmtId="3" fontId="65" fillId="4" borderId="20" xfId="56" applyNumberFormat="1" applyFont="1" applyFill="1" applyBorder="1" applyAlignment="1">
      <alignment horizontal="center" vertical="center"/>
    </xf>
    <xf numFmtId="3" fontId="65" fillId="4" borderId="58" xfId="56" applyNumberFormat="1" applyFont="1" applyFill="1" applyBorder="1" applyAlignment="1">
      <alignment horizontal="center" vertical="center"/>
    </xf>
    <xf numFmtId="3" fontId="65" fillId="4" borderId="59" xfId="56" applyNumberFormat="1" applyFont="1" applyFill="1" applyBorder="1" applyAlignment="1">
      <alignment horizontal="center" vertical="center"/>
    </xf>
    <xf numFmtId="3" fontId="65" fillId="4" borderId="60" xfId="56" applyNumberFormat="1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 shrinkToFit="1"/>
    </xf>
    <xf numFmtId="0" fontId="58" fillId="0" borderId="0" xfId="0" applyFont="1" applyAlignment="1">
      <alignment vertical="center" shrinkToFit="1"/>
    </xf>
    <xf numFmtId="0" fontId="60" fillId="0" borderId="2" xfId="0" applyFont="1" applyBorder="1" applyAlignment="1">
      <alignment horizontal="center" vertical="center" shrinkToFit="1"/>
    </xf>
    <xf numFmtId="0" fontId="60" fillId="0" borderId="1" xfId="0" applyFont="1" applyBorder="1" applyAlignment="1">
      <alignment horizontal="center" vertical="center" shrinkToFit="1"/>
    </xf>
    <xf numFmtId="0" fontId="60" fillId="0" borderId="68" xfId="0" applyFont="1" applyBorder="1" applyAlignment="1">
      <alignment horizontal="center" vertical="center" shrinkToFit="1"/>
    </xf>
    <xf numFmtId="0" fontId="60" fillId="0" borderId="61" xfId="0" applyFont="1" applyBorder="1" applyAlignment="1">
      <alignment horizontal="center" vertical="center" shrinkToFit="1"/>
    </xf>
    <xf numFmtId="0" fontId="60" fillId="0" borderId="6" xfId="0" applyFont="1" applyBorder="1" applyAlignment="1">
      <alignment horizontal="center" vertical="center"/>
    </xf>
    <xf numFmtId="0" fontId="58" fillId="0" borderId="68" xfId="0" applyFont="1" applyFill="1" applyBorder="1" applyAlignment="1">
      <alignment horizontal="center" vertical="center" shrinkToFit="1"/>
    </xf>
    <xf numFmtId="0" fontId="58" fillId="0" borderId="61" xfId="0" applyFont="1" applyFill="1" applyBorder="1" applyAlignment="1">
      <alignment horizontal="center" vertical="center" shrinkToFit="1"/>
    </xf>
    <xf numFmtId="0" fontId="58" fillId="0" borderId="2" xfId="0" applyFont="1" applyFill="1" applyBorder="1" applyAlignment="1">
      <alignment horizontal="center" vertical="center" shrinkToFit="1"/>
    </xf>
    <xf numFmtId="0" fontId="58" fillId="0" borderId="1" xfId="0" applyFont="1" applyFill="1" applyBorder="1" applyAlignment="1">
      <alignment horizontal="center" vertical="center" shrinkToFit="1"/>
    </xf>
    <xf numFmtId="0" fontId="58" fillId="0" borderId="69" xfId="0" applyFont="1" applyFill="1" applyBorder="1" applyAlignment="1">
      <alignment horizontal="center" vertical="center" shrinkToFit="1"/>
    </xf>
    <xf numFmtId="0" fontId="58" fillId="0" borderId="5" xfId="0" applyFont="1" applyFill="1" applyBorder="1" applyAlignment="1">
      <alignment horizontal="center" vertical="center" shrinkToFit="1"/>
    </xf>
    <xf numFmtId="0" fontId="58" fillId="0" borderId="71" xfId="0" applyFont="1" applyFill="1" applyBorder="1" applyAlignment="1">
      <alignment horizontal="center" vertical="center" shrinkToFit="1"/>
    </xf>
    <xf numFmtId="0" fontId="58" fillId="0" borderId="70" xfId="0" applyFont="1" applyFill="1" applyBorder="1" applyAlignment="1">
      <alignment horizontal="center" vertical="center" shrinkToFit="1"/>
    </xf>
  </cellXfs>
  <cellStyles count="166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1"/>
    <cellStyle name="A¨­￠￢￠O_INQUIRY ￠?￥i¨u¡AAⓒ￢Aⓒª " xfId="62"/>
    <cellStyle name="Aⓒ" xfId="63"/>
    <cellStyle name="Aⓒ­￠￢￠" xfId="64"/>
    <cellStyle name="Ae" xfId="65"/>
    <cellStyle name="Aee­ [" xfId="66"/>
    <cellStyle name="AeE­ [0]_ 2ÆAAþº° " xfId="67"/>
    <cellStyle name="ÅëÈ­ [0]_¸ñÂ÷ " xfId="68"/>
    <cellStyle name="AeE­ [0]_¼oAI¼º " xfId="69"/>
    <cellStyle name="ÅëÈ­ [0]_INQUIRY ¿µ¾÷ÃßÁø " xfId="70"/>
    <cellStyle name="AeE­ [0]_INQUIRY ¿μ¾÷AßAø " xfId="71"/>
    <cellStyle name="AeE­_ 2ÆAAþº° " xfId="72"/>
    <cellStyle name="ÅëÈ­_¸ñÂ÷ " xfId="73"/>
    <cellStyle name="AeE­_¼oAI¼º " xfId="74"/>
    <cellStyle name="ÅëÈ­_INQUIRY ¿µ¾÷ÃßÁø " xfId="75"/>
    <cellStyle name="AeE­_INQUIRY ¿μ¾÷AßAø " xfId="76"/>
    <cellStyle name="Aee¡ⓒ " xfId="77"/>
    <cellStyle name="AeE¡ⓒ [0]_INQUIRY ￠?￥i¨u¡AAⓒ￢Aⓒª " xfId="78"/>
    <cellStyle name="AeE¡ⓒ_INQUIRY ￠?￥i¨u¡AAⓒ￢Aⓒª " xfId="79"/>
    <cellStyle name="Aþ" xfId="80"/>
    <cellStyle name="Aþ¸¶ [" xfId="81"/>
    <cellStyle name="AÞ¸¶ [0]_ 2ÆAAþº° " xfId="82"/>
    <cellStyle name="ÄÞ¸¶ [0]_¸ñÂ÷ " xfId="83"/>
    <cellStyle name="AÞ¸¶ [0]_¼oAI¼º " xfId="84"/>
    <cellStyle name="ÄÞ¸¶ [0]_INQUIRY ¿µ¾÷ÃßÁø " xfId="85"/>
    <cellStyle name="AÞ¸¶ [0]_INQUIRY ¿μ¾÷AßAø " xfId="86"/>
    <cellStyle name="AÞ¸¶_ 2ÆAAþº° " xfId="87"/>
    <cellStyle name="ÄÞ¸¶_¸ñÂ÷ " xfId="88"/>
    <cellStyle name="AÞ¸¶_¼oAI¼º " xfId="89"/>
    <cellStyle name="ÄÞ¸¶_INQUIRY ¿µ¾÷ÃßÁø " xfId="90"/>
    <cellStyle name="AÞ¸¶_INQUIRY ¿μ¾÷AßAø " xfId="91"/>
    <cellStyle name="B_x000e_통화 [0]_MBO9_x000d_통화 [0]_MST_K1" xfId="92"/>
    <cellStyle name="C¡" xfId="93"/>
    <cellStyle name="C¡IA¨ª_¡ic¨u¡A¨￢I¨￢¡Æ AN¡Æe " xfId="94"/>
    <cellStyle name="C￥" xfId="95"/>
    <cellStyle name="C￥AØ_  FAB AIA¤  " xfId="96"/>
    <cellStyle name="Ç¥ÁØ_´Ü°¡" xfId="97"/>
    <cellStyle name="C￥AØ_¿μ¾÷CoE² " xfId="98"/>
    <cellStyle name="Ç¥ÁØ_»ç¾÷ºÎº° ÃÑ°è " xfId="99"/>
    <cellStyle name="C￥AØ_≫c¾÷ºIº° AN°e " xfId="100"/>
    <cellStyle name="Ç¥ÁØ_0N-HANDLING " xfId="101"/>
    <cellStyle name="C￥AØ_5-1±¤°i " xfId="102"/>
    <cellStyle name="Ç¥ÁØ_5-1±¤°í " xfId="103"/>
    <cellStyle name="C￥AØ_Ay°eC￥(2¿u) " xfId="104"/>
    <cellStyle name="Ç¥ÁØ_Áý°èÇ¥(2¿ù) " xfId="105"/>
    <cellStyle name="C￥AØ_CoAo¹yAI °A¾×¿ⓒ½A " xfId="106"/>
    <cellStyle name="Ç¥ÁØ_Sheet1_¿µ¾÷ÇöÈ² " xfId="107"/>
    <cellStyle name="Calc Currency (0)" xfId="108"/>
    <cellStyle name="category" xfId="109"/>
    <cellStyle name="ce" xfId="110"/>
    <cellStyle name="ⓒoe" xfId="111"/>
    <cellStyle name="Comma" xfId="112"/>
    <cellStyle name="Comma [0]" xfId="113"/>
    <cellStyle name="comma zerodec" xfId="114"/>
    <cellStyle name="Comma_ SG&amp;A Bridge " xfId="115"/>
    <cellStyle name="Comma0" xfId="116"/>
    <cellStyle name="Copied" xfId="117"/>
    <cellStyle name="Currency" xfId="118"/>
    <cellStyle name="Currency [0]" xfId="119"/>
    <cellStyle name="Currency_ SG&amp;A Bridge " xfId="120"/>
    <cellStyle name="Currency0" xfId="121"/>
    <cellStyle name="Currency1" xfId="122"/>
    <cellStyle name="Date" xfId="123"/>
    <cellStyle name="Dezimal [0]_laroux" xfId="124"/>
    <cellStyle name="Dezimal_laroux" xfId="125"/>
    <cellStyle name="Dollar (zero dec)" xfId="126"/>
    <cellStyle name="Entered" xfId="127"/>
    <cellStyle name="Fixed" xfId="128"/>
    <cellStyle name="Grey" xfId="129"/>
    <cellStyle name="HEADER" xfId="131"/>
    <cellStyle name="Header1" xfId="132"/>
    <cellStyle name="Header2" xfId="133"/>
    <cellStyle name="Heading 1" xfId="134"/>
    <cellStyle name="Heading 2" xfId="135"/>
    <cellStyle name="Heading1" xfId="136"/>
    <cellStyle name="Heading2" xfId="137"/>
    <cellStyle name="heet1æꂘß_x0001__x0001__x0010__x0001_ဠ" xfId="138"/>
    <cellStyle name="h_x0010_통화 [0]_OCT-Price" xfId="130"/>
    <cellStyle name="Input [yellow]" xfId="139"/>
    <cellStyle name="Milliers [0]_Arabian Spec" xfId="140"/>
    <cellStyle name="Milliers_Arabian Spec" xfId="141"/>
    <cellStyle name="Model" xfId="142"/>
    <cellStyle name="Mon?aire [0]_Arabian Spec" xfId="143"/>
    <cellStyle name="Mon?aire_Arabian Spec" xfId="144"/>
    <cellStyle name="Monétaire [0]_Arabian Spec" xfId="145"/>
    <cellStyle name="Monétaire_Arabian Spec" xfId="146"/>
    <cellStyle name="no dec" xfId="147"/>
    <cellStyle name="Normal - Style1" xfId="148"/>
    <cellStyle name="Normal_ SG&amp;A Bridge " xfId="149"/>
    <cellStyle name="Percent" xfId="150"/>
    <cellStyle name="Percent [2]" xfId="151"/>
    <cellStyle name="Percent_03변경내역서(본부관내)" xfId="152"/>
    <cellStyle name="RevList" xfId="153"/>
    <cellStyle name="Standard_laroux" xfId="154"/>
    <cellStyle name="subhead" xfId="155"/>
    <cellStyle name="Subtotal" xfId="156"/>
    <cellStyle name="T_1화 [0]_PLDT_2화 [0]_PLDT_N_x000c_통화 [0]_PRICE" xfId="157"/>
    <cellStyle name="Total" xfId="158"/>
    <cellStyle name="UM" xfId="159"/>
    <cellStyle name="W?rung [0]_laroux" xfId="160"/>
    <cellStyle name="W?rung_laroux" xfId="161"/>
    <cellStyle name="Währung [0]_laroux" xfId="162"/>
    <cellStyle name="Währung_laroux" xfId="163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4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5"/>
    <cellStyle name="標準_Akia(F）-8" xfId="57"/>
    <cellStyle name="표준_수량내역서(천장)" xfId="56"/>
    <cellStyle name="합산" xfId="58"/>
    <cellStyle name="화폐기호" xfId="59"/>
    <cellStyle name="화폐기호0" xfId="60"/>
  </cellStyles>
  <dxfs count="0"/>
  <tableStyles count="0" defaultTableStyle="TableStyleMedium9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4"/>
  <sheetViews>
    <sheetView view="pageBreakPreview" topLeftCell="A2" zoomScaleSheetLayoutView="100" workbookViewId="0">
      <selection activeCell="G19" sqref="G19"/>
    </sheetView>
  </sheetViews>
  <sheetFormatPr defaultRowHeight="13.5"/>
  <cols>
    <col min="1" max="1" width="7.77734375" style="13" customWidth="1"/>
    <col min="2" max="2" width="9.44140625" style="13" customWidth="1"/>
    <col min="3" max="3" width="20.77734375" style="13" customWidth="1"/>
    <col min="4" max="4" width="10.5546875" style="13" customWidth="1"/>
    <col min="5" max="5" width="4.88671875" style="13" customWidth="1"/>
    <col min="6" max="6" width="16.21875" style="13" customWidth="1"/>
    <col min="7" max="7" width="16.109375" style="13" bestFit="1" customWidth="1"/>
    <col min="8" max="8" width="2.44140625" style="13" bestFit="1" customWidth="1"/>
    <col min="9" max="9" width="9.33203125" style="13" bestFit="1" customWidth="1"/>
    <col min="10" max="10" width="21.6640625" style="13" customWidth="1"/>
    <col min="11" max="11" width="13.109375" style="13" bestFit="1" customWidth="1"/>
    <col min="12" max="16384" width="8.88671875" style="13"/>
  </cols>
  <sheetData>
    <row r="1" spans="1:13" ht="25.5" customHeight="1">
      <c r="A1" s="155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15"/>
      <c r="L1" s="15"/>
      <c r="M1" s="15"/>
    </row>
    <row r="2" spans="1:13" ht="16.5" customHeight="1" thickBot="1">
      <c r="A2" s="4"/>
      <c r="B2" s="5"/>
      <c r="C2" s="5"/>
      <c r="D2" s="5"/>
      <c r="E2" s="1"/>
      <c r="F2" s="1"/>
      <c r="G2" s="2"/>
      <c r="H2" s="2"/>
      <c r="I2" s="3"/>
    </row>
    <row r="3" spans="1:13" ht="16.5" customHeight="1" thickBot="1">
      <c r="A3" s="177" t="s">
        <v>44</v>
      </c>
      <c r="B3" s="178"/>
      <c r="C3" s="178"/>
      <c r="D3" s="178"/>
      <c r="E3" s="179"/>
      <c r="F3" s="42" t="s">
        <v>14</v>
      </c>
      <c r="G3" s="180" t="s">
        <v>48</v>
      </c>
      <c r="H3" s="181"/>
      <c r="I3" s="181"/>
      <c r="J3" s="43" t="s">
        <v>63</v>
      </c>
    </row>
    <row r="4" spans="1:13" s="14" customFormat="1" ht="16.5" customHeight="1">
      <c r="A4" s="149" t="s">
        <v>60</v>
      </c>
      <c r="B4" s="172" t="s">
        <v>58</v>
      </c>
      <c r="C4" s="44" t="s">
        <v>15</v>
      </c>
      <c r="D4" s="45"/>
      <c r="E4" s="46"/>
      <c r="F4" s="47">
        <f>내역서!G9</f>
        <v>7073187</v>
      </c>
      <c r="G4" s="48"/>
      <c r="H4" s="49"/>
      <c r="I4" s="50"/>
      <c r="J4" s="51"/>
    </row>
    <row r="5" spans="1:13" s="14" customFormat="1" ht="16.5" customHeight="1">
      <c r="A5" s="150"/>
      <c r="B5" s="173"/>
      <c r="C5" s="44" t="s">
        <v>62</v>
      </c>
      <c r="D5" s="45"/>
      <c r="E5" s="46"/>
      <c r="F5" s="47"/>
      <c r="G5" s="48"/>
      <c r="H5" s="49"/>
      <c r="I5" s="50"/>
      <c r="J5" s="51"/>
    </row>
    <row r="6" spans="1:13" s="14" customFormat="1" ht="16.5" customHeight="1">
      <c r="A6" s="150"/>
      <c r="B6" s="173"/>
      <c r="C6" s="52" t="s">
        <v>16</v>
      </c>
      <c r="D6" s="53"/>
      <c r="E6" s="54"/>
      <c r="F6" s="55"/>
      <c r="G6" s="56"/>
      <c r="H6" s="57"/>
      <c r="I6" s="58"/>
      <c r="J6" s="59"/>
    </row>
    <row r="7" spans="1:13" s="14" customFormat="1" ht="16.5" customHeight="1">
      <c r="A7" s="150"/>
      <c r="B7" s="174"/>
      <c r="C7" s="182" t="s">
        <v>17</v>
      </c>
      <c r="D7" s="183"/>
      <c r="E7" s="184"/>
      <c r="F7" s="60">
        <f>SUM(F4:F6)</f>
        <v>7073187</v>
      </c>
      <c r="G7" s="56"/>
      <c r="H7" s="57"/>
      <c r="I7" s="58"/>
      <c r="J7" s="59"/>
    </row>
    <row r="8" spans="1:13" s="14" customFormat="1" ht="16.5" customHeight="1">
      <c r="A8" s="150"/>
      <c r="B8" s="175" t="s">
        <v>59</v>
      </c>
      <c r="C8" s="52" t="s">
        <v>18</v>
      </c>
      <c r="D8" s="53"/>
      <c r="E8" s="54"/>
      <c r="F8" s="61">
        <f>내역서!I9</f>
        <v>10900232</v>
      </c>
      <c r="G8" s="56"/>
      <c r="H8" s="57"/>
      <c r="I8" s="58"/>
      <c r="J8" s="59"/>
    </row>
    <row r="9" spans="1:13" s="14" customFormat="1" ht="16.5" customHeight="1">
      <c r="A9" s="150"/>
      <c r="B9" s="173"/>
      <c r="C9" s="52" t="s">
        <v>19</v>
      </c>
      <c r="D9" s="53"/>
      <c r="E9" s="54"/>
      <c r="F9" s="61">
        <f>INT(F8*I9)</f>
        <v>861118</v>
      </c>
      <c r="G9" s="62" t="s">
        <v>34</v>
      </c>
      <c r="H9" s="63" t="s">
        <v>20</v>
      </c>
      <c r="I9" s="64">
        <v>7.9000000000000001E-2</v>
      </c>
      <c r="J9" s="59"/>
    </row>
    <row r="10" spans="1:13" s="14" customFormat="1" ht="16.5" customHeight="1">
      <c r="A10" s="150"/>
      <c r="B10" s="176"/>
      <c r="C10" s="185" t="s">
        <v>66</v>
      </c>
      <c r="D10" s="186"/>
      <c r="E10" s="187"/>
      <c r="F10" s="60">
        <f>SUM(F8:F9)</f>
        <v>11761350</v>
      </c>
      <c r="G10" s="56"/>
      <c r="H10" s="57"/>
      <c r="I10" s="58"/>
      <c r="J10" s="59"/>
      <c r="K10" s="138"/>
    </row>
    <row r="11" spans="1:13" s="14" customFormat="1" ht="16.5" customHeight="1">
      <c r="A11" s="150"/>
      <c r="B11" s="146" t="s">
        <v>61</v>
      </c>
      <c r="C11" s="44" t="s">
        <v>5</v>
      </c>
      <c r="D11" s="45"/>
      <c r="E11" s="46"/>
      <c r="F11" s="65">
        <f>내역서!K9</f>
        <v>0</v>
      </c>
      <c r="G11" s="56"/>
      <c r="H11" s="57"/>
      <c r="I11" s="58"/>
      <c r="J11" s="59"/>
    </row>
    <row r="12" spans="1:13" s="14" customFormat="1" ht="16.5" customHeight="1">
      <c r="A12" s="150"/>
      <c r="B12" s="147"/>
      <c r="C12" s="66" t="s">
        <v>21</v>
      </c>
      <c r="D12" s="67"/>
      <c r="E12" s="68"/>
      <c r="F12" s="61">
        <f>INT(F10*I12)</f>
        <v>441050</v>
      </c>
      <c r="G12" s="62" t="s">
        <v>22</v>
      </c>
      <c r="H12" s="63" t="s">
        <v>20</v>
      </c>
      <c r="I12" s="64">
        <v>3.7499999999999999E-2</v>
      </c>
      <c r="J12" s="59" t="s">
        <v>55</v>
      </c>
    </row>
    <row r="13" spans="1:13" s="14" customFormat="1" ht="16.5" customHeight="1">
      <c r="A13" s="150"/>
      <c r="B13" s="147"/>
      <c r="C13" s="44" t="s">
        <v>35</v>
      </c>
      <c r="D13" s="45"/>
      <c r="E13" s="46"/>
      <c r="F13" s="61">
        <f>INT(F10*I13)</f>
        <v>102323</v>
      </c>
      <c r="G13" s="62" t="s">
        <v>22</v>
      </c>
      <c r="H13" s="63" t="s">
        <v>20</v>
      </c>
      <c r="I13" s="64">
        <v>8.6999999999999994E-3</v>
      </c>
      <c r="J13" s="59" t="s">
        <v>55</v>
      </c>
    </row>
    <row r="14" spans="1:13" s="14" customFormat="1" ht="16.5" customHeight="1">
      <c r="A14" s="150"/>
      <c r="B14" s="147"/>
      <c r="C14" s="154" t="s">
        <v>23</v>
      </c>
      <c r="D14" s="152" t="s">
        <v>50</v>
      </c>
      <c r="E14" s="153"/>
      <c r="F14" s="65"/>
      <c r="G14" s="62" t="s">
        <v>45</v>
      </c>
      <c r="H14" s="63" t="s">
        <v>24</v>
      </c>
      <c r="I14" s="64">
        <v>2.93E-2</v>
      </c>
      <c r="J14" s="59" t="s">
        <v>53</v>
      </c>
    </row>
    <row r="15" spans="1:13" s="14" customFormat="1" ht="16.5" customHeight="1">
      <c r="A15" s="150"/>
      <c r="B15" s="147"/>
      <c r="C15" s="154"/>
      <c r="D15" s="153" t="s">
        <v>51</v>
      </c>
      <c r="E15" s="153"/>
      <c r="F15" s="168"/>
      <c r="G15" s="62" t="s">
        <v>49</v>
      </c>
      <c r="H15" s="63" t="s">
        <v>20</v>
      </c>
      <c r="I15" s="64">
        <f>I14</f>
        <v>2.93E-2</v>
      </c>
      <c r="J15" s="170" t="s">
        <v>54</v>
      </c>
    </row>
    <row r="16" spans="1:13" s="14" customFormat="1" ht="16.5" customHeight="1">
      <c r="A16" s="150"/>
      <c r="B16" s="147"/>
      <c r="C16" s="154"/>
      <c r="D16" s="153"/>
      <c r="E16" s="153"/>
      <c r="F16" s="169"/>
      <c r="G16" s="62" t="s">
        <v>52</v>
      </c>
      <c r="H16" s="63" t="s">
        <v>24</v>
      </c>
      <c r="I16" s="64">
        <v>2.93E-2</v>
      </c>
      <c r="J16" s="171"/>
    </row>
    <row r="17" spans="1:11" s="14" customFormat="1" ht="16.5" customHeight="1">
      <c r="A17" s="150"/>
      <c r="B17" s="147"/>
      <c r="C17" s="52" t="s">
        <v>36</v>
      </c>
      <c r="D17" s="53"/>
      <c r="E17" s="54"/>
      <c r="F17" s="65"/>
      <c r="G17" s="62" t="s">
        <v>46</v>
      </c>
      <c r="H17" s="63" t="s">
        <v>20</v>
      </c>
      <c r="I17" s="64">
        <v>3.2300000000000002E-2</v>
      </c>
      <c r="J17" s="59" t="s">
        <v>56</v>
      </c>
    </row>
    <row r="18" spans="1:11" s="14" customFormat="1" ht="16.5" customHeight="1">
      <c r="A18" s="150"/>
      <c r="B18" s="147"/>
      <c r="C18" s="52" t="s">
        <v>37</v>
      </c>
      <c r="D18" s="53"/>
      <c r="E18" s="54"/>
      <c r="F18" s="65"/>
      <c r="G18" s="62" t="s">
        <v>46</v>
      </c>
      <c r="H18" s="63" t="s">
        <v>20</v>
      </c>
      <c r="I18" s="64">
        <v>4.4999999999999998E-2</v>
      </c>
      <c r="J18" s="59" t="s">
        <v>56</v>
      </c>
    </row>
    <row r="19" spans="1:11" s="14" customFormat="1" ht="16.5" customHeight="1">
      <c r="A19" s="150"/>
      <c r="B19" s="147"/>
      <c r="C19" s="156" t="s">
        <v>38</v>
      </c>
      <c r="D19" s="157"/>
      <c r="E19" s="158"/>
      <c r="F19" s="65"/>
      <c r="G19" s="62" t="s">
        <v>47</v>
      </c>
      <c r="H19" s="63" t="s">
        <v>20</v>
      </c>
      <c r="I19" s="64">
        <v>8.5099999999999995E-2</v>
      </c>
      <c r="J19" s="59" t="s">
        <v>56</v>
      </c>
    </row>
    <row r="20" spans="1:11" s="14" customFormat="1" ht="16.5" customHeight="1">
      <c r="A20" s="150"/>
      <c r="B20" s="147"/>
      <c r="C20" s="56" t="s">
        <v>39</v>
      </c>
      <c r="D20" s="53"/>
      <c r="E20" s="54"/>
      <c r="F20" s="65"/>
      <c r="G20" s="62" t="s">
        <v>25</v>
      </c>
      <c r="H20" s="63" t="s">
        <v>20</v>
      </c>
      <c r="I20" s="64">
        <v>3.0000000000000001E-3</v>
      </c>
      <c r="J20" s="59"/>
    </row>
    <row r="21" spans="1:11" s="14" customFormat="1" ht="16.5" customHeight="1">
      <c r="A21" s="150"/>
      <c r="B21" s="147"/>
      <c r="C21" s="159" t="s">
        <v>26</v>
      </c>
      <c r="D21" s="160"/>
      <c r="E21" s="161"/>
      <c r="F21" s="61">
        <f>INT((F7+F10)*I21)</f>
        <v>1035899</v>
      </c>
      <c r="G21" s="62" t="s">
        <v>27</v>
      </c>
      <c r="H21" s="63" t="s">
        <v>20</v>
      </c>
      <c r="I21" s="64">
        <v>5.5E-2</v>
      </c>
      <c r="J21" s="59"/>
    </row>
    <row r="22" spans="1:11" s="14" customFormat="1" ht="16.5" customHeight="1">
      <c r="A22" s="150"/>
      <c r="B22" s="148"/>
      <c r="C22" s="162" t="s">
        <v>67</v>
      </c>
      <c r="D22" s="163"/>
      <c r="E22" s="164"/>
      <c r="F22" s="47">
        <f>SUM(F11:F21)</f>
        <v>1579272</v>
      </c>
      <c r="G22" s="48"/>
      <c r="H22" s="49"/>
      <c r="I22" s="69"/>
      <c r="J22" s="59"/>
      <c r="K22" s="138"/>
    </row>
    <row r="23" spans="1:11" s="14" customFormat="1" ht="16.5" customHeight="1" thickBot="1">
      <c r="A23" s="151"/>
      <c r="B23" s="165" t="s">
        <v>28</v>
      </c>
      <c r="C23" s="166"/>
      <c r="D23" s="166"/>
      <c r="E23" s="167"/>
      <c r="F23" s="70">
        <f>INT(F7+F10+F22)</f>
        <v>20413809</v>
      </c>
      <c r="G23" s="71" t="s">
        <v>57</v>
      </c>
      <c r="H23" s="72"/>
      <c r="I23" s="73"/>
      <c r="J23" s="74"/>
    </row>
    <row r="24" spans="1:11" s="14" customFormat="1" ht="16.5" customHeight="1">
      <c r="A24" s="75"/>
      <c r="B24" s="76" t="s">
        <v>40</v>
      </c>
      <c r="C24" s="76"/>
      <c r="D24" s="76"/>
      <c r="E24" s="77"/>
      <c r="F24" s="78">
        <f>INT(F23*I24)</f>
        <v>1224828</v>
      </c>
      <c r="G24" s="79" t="s">
        <v>29</v>
      </c>
      <c r="H24" s="80" t="s">
        <v>20</v>
      </c>
      <c r="I24" s="81">
        <v>0.06</v>
      </c>
      <c r="J24" s="51"/>
      <c r="K24" s="138"/>
    </row>
    <row r="25" spans="1:11" s="14" customFormat="1" ht="16.5" customHeight="1">
      <c r="A25" s="82"/>
      <c r="B25" s="53" t="s">
        <v>41</v>
      </c>
      <c r="C25" s="53"/>
      <c r="D25" s="53"/>
      <c r="E25" s="54"/>
      <c r="F25" s="83">
        <f>INT((F10+F22+F24)*I25)-5272</f>
        <v>2179545</v>
      </c>
      <c r="G25" s="84" t="s">
        <v>30</v>
      </c>
      <c r="H25" s="85" t="s">
        <v>20</v>
      </c>
      <c r="I25" s="86">
        <v>0.15</v>
      </c>
      <c r="J25" s="59" t="s">
        <v>146</v>
      </c>
      <c r="K25" s="138"/>
    </row>
    <row r="26" spans="1:11" s="14" customFormat="1" ht="16.5" customHeight="1">
      <c r="A26" s="82"/>
      <c r="B26" s="87" t="s">
        <v>42</v>
      </c>
      <c r="C26" s="87"/>
      <c r="D26" s="53"/>
      <c r="E26" s="54"/>
      <c r="F26" s="61"/>
      <c r="G26" s="62"/>
      <c r="H26" s="63"/>
      <c r="I26" s="64"/>
      <c r="J26" s="59"/>
    </row>
    <row r="27" spans="1:11" s="14" customFormat="1" ht="16.5" customHeight="1" thickBot="1">
      <c r="A27" s="88"/>
      <c r="B27" s="89" t="s">
        <v>31</v>
      </c>
      <c r="C27" s="90"/>
      <c r="D27" s="90"/>
      <c r="E27" s="91"/>
      <c r="F27" s="92">
        <f>F23+F24+F25+F26</f>
        <v>23818182</v>
      </c>
      <c r="G27" s="93"/>
      <c r="H27" s="94"/>
      <c r="I27" s="95"/>
      <c r="J27" s="96"/>
    </row>
    <row r="28" spans="1:11" s="14" customFormat="1" ht="16.5" customHeight="1" thickTop="1">
      <c r="A28" s="82"/>
      <c r="B28" s="53" t="s">
        <v>43</v>
      </c>
      <c r="C28" s="53"/>
      <c r="D28" s="53"/>
      <c r="E28" s="54"/>
      <c r="F28" s="61">
        <f>INT(F27*I28)</f>
        <v>2381818</v>
      </c>
      <c r="G28" s="62" t="s">
        <v>32</v>
      </c>
      <c r="H28" s="63" t="s">
        <v>20</v>
      </c>
      <c r="I28" s="97">
        <v>0.1</v>
      </c>
      <c r="J28" s="51"/>
    </row>
    <row r="29" spans="1:11" s="14" customFormat="1" ht="16.5" customHeight="1" thickBot="1">
      <c r="A29" s="98"/>
      <c r="B29" s="99" t="s">
        <v>70</v>
      </c>
      <c r="C29" s="100"/>
      <c r="D29" s="100"/>
      <c r="E29" s="101"/>
      <c r="F29" s="102">
        <f>F27+F28</f>
        <v>26200000</v>
      </c>
      <c r="G29" s="103"/>
      <c r="H29" s="100"/>
      <c r="I29" s="104"/>
      <c r="J29" s="105"/>
    </row>
    <row r="30" spans="1:11" s="14" customFormat="1" ht="16.5" customHeight="1" thickTop="1">
      <c r="A30" s="106"/>
      <c r="B30" s="107" t="s">
        <v>71</v>
      </c>
      <c r="C30" s="107"/>
      <c r="D30" s="107"/>
      <c r="E30" s="108"/>
      <c r="F30" s="109">
        <v>0</v>
      </c>
      <c r="G30" s="110"/>
      <c r="H30" s="111"/>
      <c r="I30" s="112"/>
      <c r="J30" s="51"/>
    </row>
    <row r="31" spans="1:11" s="14" customFormat="1" ht="16.5" customHeight="1" thickBot="1">
      <c r="A31" s="144" t="s">
        <v>33</v>
      </c>
      <c r="B31" s="145"/>
      <c r="C31" s="145"/>
      <c r="D31" s="145"/>
      <c r="E31" s="145"/>
      <c r="F31" s="113">
        <f>F29+F30</f>
        <v>26200000</v>
      </c>
      <c r="G31" s="114"/>
      <c r="H31" s="72"/>
      <c r="I31" s="115"/>
      <c r="J31" s="74"/>
    </row>
    <row r="32" spans="1:11" ht="39.950000000000003" customHeight="1"/>
    <row r="33" spans="7:7" ht="39.950000000000003" customHeight="1">
      <c r="G33" s="142"/>
    </row>
    <row r="34" spans="7:7" ht="39.950000000000003" customHeight="1"/>
    <row r="35" spans="7:7" ht="39.950000000000003" customHeight="1"/>
    <row r="36" spans="7:7" ht="39.950000000000003" customHeight="1"/>
    <row r="37" spans="7:7" ht="39.950000000000003" customHeight="1"/>
    <row r="38" spans="7:7" ht="39.950000000000003" customHeight="1"/>
    <row r="39" spans="7:7" ht="39.950000000000003" customHeight="1"/>
    <row r="40" spans="7:7" ht="39.950000000000003" customHeight="1"/>
    <row r="41" spans="7:7" ht="39.950000000000003" customHeight="1"/>
    <row r="42" spans="7:7" ht="39.950000000000003" customHeight="1"/>
    <row r="43" spans="7:7" ht="39.950000000000003" customHeight="1"/>
    <row r="44" spans="7:7" ht="39.950000000000003" customHeight="1"/>
    <row r="45" spans="7:7" ht="39.950000000000003" customHeight="1"/>
    <row r="46" spans="7:7" ht="39.950000000000003" customHeight="1"/>
    <row r="47" spans="7:7" ht="39.950000000000003" customHeight="1"/>
    <row r="48" spans="7:7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</sheetData>
  <mergeCells count="19">
    <mergeCell ref="A1:J1"/>
    <mergeCell ref="C19:E19"/>
    <mergeCell ref="C21:E21"/>
    <mergeCell ref="C22:E22"/>
    <mergeCell ref="B23:E23"/>
    <mergeCell ref="F15:F16"/>
    <mergeCell ref="J15:J16"/>
    <mergeCell ref="B4:B7"/>
    <mergeCell ref="B8:B10"/>
    <mergeCell ref="A3:E3"/>
    <mergeCell ref="G3:I3"/>
    <mergeCell ref="C7:E7"/>
    <mergeCell ref="C10:E10"/>
    <mergeCell ref="A31:E31"/>
    <mergeCell ref="B11:B22"/>
    <mergeCell ref="A4:A23"/>
    <mergeCell ref="D14:E14"/>
    <mergeCell ref="C14:C16"/>
    <mergeCell ref="D15:E16"/>
  </mergeCells>
  <phoneticPr fontId="4" type="noConversion"/>
  <pageMargins left="0.74803149606299213" right="0" top="0.70866141732283472" bottom="0.15748031496062992" header="0.5118110236220472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0"/>
  <sheetViews>
    <sheetView view="pageBreakPreview" zoomScale="115" zoomScaleSheetLayoutView="115" workbookViewId="0">
      <selection activeCell="F5" sqref="F5:M7"/>
    </sheetView>
  </sheetViews>
  <sheetFormatPr defaultRowHeight="9.75"/>
  <cols>
    <col min="1" max="1" width="2.6640625" style="9" bestFit="1" customWidth="1"/>
    <col min="2" max="2" width="19.88671875" style="9" bestFit="1" customWidth="1"/>
    <col min="3" max="3" width="8.5546875" style="9" customWidth="1"/>
    <col min="4" max="4" width="3.88671875" style="11" customWidth="1"/>
    <col min="5" max="5" width="4.21875" style="11" bestFit="1" customWidth="1"/>
    <col min="6" max="13" width="10.44140625" style="10" customWidth="1"/>
    <col min="14" max="14" width="6" style="12" customWidth="1"/>
    <col min="15" max="16384" width="8.88671875" style="9"/>
  </cols>
  <sheetData>
    <row r="1" spans="1:14" ht="25.5">
      <c r="B1" s="188" t="s">
        <v>64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15.95" customHeight="1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5.95" customHeight="1">
      <c r="A3" s="194" t="s">
        <v>11</v>
      </c>
      <c r="B3" s="194"/>
      <c r="C3" s="190" t="s">
        <v>12</v>
      </c>
      <c r="D3" s="190" t="s">
        <v>0</v>
      </c>
      <c r="E3" s="190" t="s">
        <v>6</v>
      </c>
      <c r="F3" s="192" t="s">
        <v>7</v>
      </c>
      <c r="G3" s="193"/>
      <c r="H3" s="192" t="s">
        <v>8</v>
      </c>
      <c r="I3" s="193"/>
      <c r="J3" s="192" t="s">
        <v>9</v>
      </c>
      <c r="K3" s="193"/>
      <c r="L3" s="192" t="s">
        <v>10</v>
      </c>
      <c r="M3" s="193"/>
      <c r="N3" s="190" t="s">
        <v>1</v>
      </c>
    </row>
    <row r="4" spans="1:14" ht="15.95" customHeight="1">
      <c r="A4" s="194"/>
      <c r="B4" s="194"/>
      <c r="C4" s="191"/>
      <c r="D4" s="191"/>
      <c r="E4" s="191"/>
      <c r="F4" s="129" t="s">
        <v>3</v>
      </c>
      <c r="G4" s="129" t="s">
        <v>4</v>
      </c>
      <c r="H4" s="129" t="s">
        <v>3</v>
      </c>
      <c r="I4" s="129" t="s">
        <v>4</v>
      </c>
      <c r="J4" s="129" t="s">
        <v>3</v>
      </c>
      <c r="K4" s="129" t="s">
        <v>4</v>
      </c>
      <c r="L4" s="129" t="s">
        <v>3</v>
      </c>
      <c r="M4" s="129" t="s">
        <v>4</v>
      </c>
      <c r="N4" s="191"/>
    </row>
    <row r="5" spans="1:14" ht="15.95" customHeight="1">
      <c r="A5" s="133" t="s">
        <v>72</v>
      </c>
      <c r="B5" s="119" t="s">
        <v>126</v>
      </c>
      <c r="C5" s="130"/>
      <c r="D5" s="130" t="s">
        <v>68</v>
      </c>
      <c r="E5" s="130">
        <v>1</v>
      </c>
      <c r="F5" s="28"/>
      <c r="G5" s="28"/>
      <c r="H5" s="28"/>
      <c r="I5" s="27"/>
      <c r="J5" s="28"/>
      <c r="K5" s="27"/>
      <c r="L5" s="28"/>
      <c r="M5" s="28"/>
      <c r="N5" s="130"/>
    </row>
    <row r="6" spans="1:14" ht="15.95" customHeight="1">
      <c r="A6" s="133" t="s">
        <v>84</v>
      </c>
      <c r="B6" s="119" t="s">
        <v>127</v>
      </c>
      <c r="C6" s="33"/>
      <c r="D6" s="18" t="s">
        <v>68</v>
      </c>
      <c r="E6" s="34">
        <v>1</v>
      </c>
      <c r="F6" s="28"/>
      <c r="G6" s="28"/>
      <c r="H6" s="27"/>
      <c r="I6" s="27"/>
      <c r="J6" s="27"/>
      <c r="K6" s="27"/>
      <c r="L6" s="28"/>
      <c r="M6" s="28"/>
      <c r="N6" s="35"/>
    </row>
    <row r="7" spans="1:14" ht="15.95" customHeight="1">
      <c r="A7" s="133" t="s">
        <v>96</v>
      </c>
      <c r="B7" s="119" t="s">
        <v>133</v>
      </c>
      <c r="C7" s="36"/>
      <c r="D7" s="136" t="s">
        <v>68</v>
      </c>
      <c r="E7" s="34">
        <v>1</v>
      </c>
      <c r="F7" s="28"/>
      <c r="G7" s="28"/>
      <c r="H7" s="27"/>
      <c r="I7" s="27"/>
      <c r="J7" s="27"/>
      <c r="K7" s="27"/>
      <c r="L7" s="28"/>
      <c r="M7" s="28"/>
      <c r="N7" s="35"/>
    </row>
    <row r="8" spans="1:14" ht="15.95" customHeight="1">
      <c r="A8" s="132"/>
      <c r="B8" s="119"/>
      <c r="C8" s="36"/>
      <c r="D8" s="136"/>
      <c r="E8" s="34"/>
      <c r="F8" s="28"/>
      <c r="G8" s="28"/>
      <c r="H8" s="27"/>
      <c r="I8" s="27"/>
      <c r="J8" s="27"/>
      <c r="K8" s="27"/>
      <c r="L8" s="28"/>
      <c r="M8" s="28"/>
      <c r="N8" s="35"/>
    </row>
    <row r="9" spans="1:14" ht="15.95" customHeight="1">
      <c r="A9" s="132"/>
      <c r="B9" s="119" t="s">
        <v>83</v>
      </c>
      <c r="C9" s="29"/>
      <c r="D9" s="26"/>
      <c r="E9" s="37"/>
      <c r="F9" s="31"/>
      <c r="G9" s="31">
        <v>7073187</v>
      </c>
      <c r="H9" s="31"/>
      <c r="I9" s="31">
        <v>10900232</v>
      </c>
      <c r="J9" s="31"/>
      <c r="K9" s="31"/>
      <c r="L9" s="31"/>
      <c r="M9" s="31">
        <v>17973419</v>
      </c>
      <c r="N9" s="38"/>
    </row>
    <row r="10" spans="1:14" ht="15.95" customHeight="1">
      <c r="A10" s="132"/>
      <c r="B10" s="119"/>
      <c r="C10" s="29"/>
      <c r="D10" s="26"/>
      <c r="E10" s="37"/>
      <c r="F10" s="31"/>
      <c r="G10" s="31"/>
      <c r="H10" s="31"/>
      <c r="I10" s="31"/>
      <c r="J10" s="31"/>
      <c r="K10" s="31"/>
      <c r="L10" s="31"/>
      <c r="M10" s="31"/>
      <c r="N10" s="38"/>
    </row>
    <row r="11" spans="1:14" ht="15.95" customHeight="1">
      <c r="A11" s="132"/>
      <c r="B11" s="119"/>
      <c r="C11" s="29"/>
      <c r="D11" s="26"/>
      <c r="E11" s="37"/>
      <c r="F11" s="31"/>
      <c r="G11" s="31"/>
      <c r="H11" s="31"/>
      <c r="I11" s="31"/>
      <c r="J11" s="31"/>
      <c r="K11" s="31"/>
      <c r="L11" s="31"/>
      <c r="M11" s="31"/>
      <c r="N11" s="38"/>
    </row>
    <row r="12" spans="1:14" ht="15.95" customHeight="1">
      <c r="A12" s="132"/>
      <c r="B12" s="119"/>
      <c r="C12" s="29"/>
      <c r="D12" s="26"/>
      <c r="E12" s="37"/>
      <c r="F12" s="31"/>
      <c r="G12" s="31"/>
      <c r="H12" s="31"/>
      <c r="I12" s="31"/>
      <c r="J12" s="31"/>
      <c r="K12" s="31"/>
      <c r="L12" s="31"/>
      <c r="M12" s="31"/>
      <c r="N12" s="38"/>
    </row>
    <row r="13" spans="1:14" ht="15.95" customHeight="1">
      <c r="A13" s="132"/>
      <c r="B13" s="119"/>
      <c r="C13" s="29"/>
      <c r="D13" s="26"/>
      <c r="E13" s="37"/>
      <c r="F13" s="31"/>
      <c r="G13" s="31"/>
      <c r="H13" s="31"/>
      <c r="I13" s="31"/>
      <c r="J13" s="31"/>
      <c r="K13" s="31"/>
      <c r="L13" s="31"/>
      <c r="M13" s="31"/>
      <c r="N13" s="38"/>
    </row>
    <row r="14" spans="1:14" ht="15.95" customHeight="1">
      <c r="A14" s="132"/>
      <c r="B14" s="119"/>
      <c r="C14" s="29"/>
      <c r="D14" s="26"/>
      <c r="E14" s="37"/>
      <c r="F14" s="31"/>
      <c r="G14" s="31"/>
      <c r="H14" s="31"/>
      <c r="I14" s="31"/>
      <c r="J14" s="31"/>
      <c r="K14" s="31"/>
      <c r="L14" s="31"/>
      <c r="M14" s="31"/>
      <c r="N14" s="38"/>
    </row>
    <row r="15" spans="1:14" ht="15.95" customHeight="1">
      <c r="A15" s="132"/>
      <c r="B15" s="119"/>
      <c r="C15" s="29"/>
      <c r="D15" s="26"/>
      <c r="E15" s="37"/>
      <c r="F15" s="31"/>
      <c r="G15" s="31"/>
      <c r="H15" s="31"/>
      <c r="I15" s="31"/>
      <c r="J15" s="31"/>
      <c r="K15" s="31"/>
      <c r="L15" s="31"/>
      <c r="M15" s="31"/>
      <c r="N15" s="38"/>
    </row>
    <row r="16" spans="1:14" ht="15.95" customHeight="1">
      <c r="A16" s="132"/>
      <c r="B16" s="119"/>
      <c r="C16" s="29"/>
      <c r="D16" s="26"/>
      <c r="E16" s="37"/>
      <c r="F16" s="31"/>
      <c r="G16" s="31"/>
      <c r="H16" s="31"/>
      <c r="I16" s="31"/>
      <c r="J16" s="31"/>
      <c r="K16" s="31"/>
      <c r="L16" s="31"/>
      <c r="M16" s="31"/>
      <c r="N16" s="38"/>
    </row>
    <row r="17" spans="1:14" ht="15.95" customHeight="1">
      <c r="A17" s="132"/>
      <c r="B17" s="119"/>
      <c r="C17" s="29"/>
      <c r="D17" s="26"/>
      <c r="E17" s="37"/>
      <c r="F17" s="31"/>
      <c r="G17" s="31"/>
      <c r="H17" s="31"/>
      <c r="I17" s="31"/>
      <c r="J17" s="31"/>
      <c r="K17" s="31"/>
      <c r="L17" s="31"/>
      <c r="M17" s="31"/>
      <c r="N17" s="38"/>
    </row>
    <row r="18" spans="1:14" ht="15.95" customHeight="1">
      <c r="A18" s="132"/>
      <c r="B18" s="119"/>
      <c r="C18" s="29"/>
      <c r="D18" s="26"/>
      <c r="E18" s="37"/>
      <c r="F18" s="31"/>
      <c r="G18" s="31"/>
      <c r="H18" s="31"/>
      <c r="I18" s="31"/>
      <c r="J18" s="31"/>
      <c r="K18" s="31"/>
      <c r="L18" s="31"/>
      <c r="M18" s="31"/>
      <c r="N18" s="38"/>
    </row>
    <row r="19" spans="1:14" ht="15.95" customHeight="1">
      <c r="A19" s="132"/>
      <c r="B19" s="119"/>
      <c r="C19" s="29"/>
      <c r="D19" s="26"/>
      <c r="E19" s="37"/>
      <c r="F19" s="31"/>
      <c r="G19" s="31"/>
      <c r="H19" s="31"/>
      <c r="I19" s="31"/>
      <c r="J19" s="31"/>
      <c r="K19" s="31"/>
      <c r="L19" s="31"/>
      <c r="M19" s="31"/>
      <c r="N19" s="38"/>
    </row>
    <row r="20" spans="1:14" ht="15.95" customHeight="1">
      <c r="A20" s="132"/>
      <c r="B20" s="119"/>
      <c r="C20" s="29"/>
      <c r="D20" s="26"/>
      <c r="E20" s="37"/>
      <c r="F20" s="31"/>
      <c r="G20" s="31"/>
      <c r="H20" s="31"/>
      <c r="I20" s="31"/>
      <c r="J20" s="31"/>
      <c r="K20" s="31"/>
      <c r="L20" s="31"/>
      <c r="M20" s="31"/>
      <c r="N20" s="38"/>
    </row>
    <row r="21" spans="1:14" ht="15.95" customHeight="1">
      <c r="A21" s="132"/>
      <c r="B21" s="119"/>
      <c r="C21" s="29"/>
      <c r="D21" s="26"/>
      <c r="E21" s="37"/>
      <c r="F21" s="31"/>
      <c r="G21" s="31"/>
      <c r="H21" s="31"/>
      <c r="I21" s="31"/>
      <c r="J21" s="31"/>
      <c r="K21" s="31"/>
      <c r="L21" s="31"/>
      <c r="M21" s="31"/>
      <c r="N21" s="38"/>
    </row>
    <row r="22" spans="1:14" ht="15.95" customHeight="1">
      <c r="A22" s="132"/>
      <c r="B22" s="119"/>
      <c r="C22" s="29"/>
      <c r="D22" s="26"/>
      <c r="E22" s="37"/>
      <c r="F22" s="31"/>
      <c r="G22" s="31"/>
      <c r="H22" s="31"/>
      <c r="I22" s="31"/>
      <c r="J22" s="31"/>
      <c r="K22" s="31"/>
      <c r="L22" s="31"/>
      <c r="M22" s="31"/>
      <c r="N22" s="38"/>
    </row>
    <row r="23" spans="1:14" ht="15.95" customHeight="1">
      <c r="A23" s="132"/>
      <c r="B23" s="119"/>
      <c r="C23" s="29"/>
      <c r="D23" s="26"/>
      <c r="E23" s="37"/>
      <c r="F23" s="31"/>
      <c r="G23" s="31"/>
      <c r="H23" s="31"/>
      <c r="I23" s="31"/>
      <c r="J23" s="31"/>
      <c r="K23" s="31"/>
      <c r="L23" s="31"/>
      <c r="M23" s="31"/>
      <c r="N23" s="38"/>
    </row>
    <row r="24" spans="1:14" ht="15.95" customHeight="1">
      <c r="A24" s="132"/>
      <c r="B24" s="119"/>
      <c r="C24" s="29"/>
      <c r="D24" s="26"/>
      <c r="E24" s="37"/>
      <c r="F24" s="31"/>
      <c r="G24" s="31"/>
      <c r="H24" s="31"/>
      <c r="I24" s="31"/>
      <c r="J24" s="31"/>
      <c r="K24" s="31"/>
      <c r="L24" s="31"/>
      <c r="M24" s="31"/>
      <c r="N24" s="38"/>
    </row>
    <row r="25" spans="1:14" ht="15.95" customHeight="1">
      <c r="A25" s="132"/>
      <c r="B25" s="119"/>
      <c r="C25" s="29"/>
      <c r="D25" s="26"/>
      <c r="E25" s="37"/>
      <c r="F25" s="31"/>
      <c r="G25" s="31"/>
      <c r="H25" s="31"/>
      <c r="I25" s="31"/>
      <c r="J25" s="31"/>
      <c r="K25" s="31"/>
      <c r="L25" s="31"/>
      <c r="M25" s="31"/>
      <c r="N25" s="38"/>
    </row>
    <row r="26" spans="1:14" ht="15.95" customHeight="1">
      <c r="A26" s="132"/>
      <c r="B26" s="119"/>
      <c r="C26" s="29"/>
      <c r="D26" s="26"/>
      <c r="E26" s="37"/>
      <c r="F26" s="31"/>
      <c r="G26" s="31"/>
      <c r="H26" s="31"/>
      <c r="I26" s="31"/>
      <c r="J26" s="31"/>
      <c r="K26" s="31"/>
      <c r="L26" s="31"/>
      <c r="M26" s="31"/>
      <c r="N26" s="38"/>
    </row>
    <row r="27" spans="1:14" ht="15.95" customHeight="1">
      <c r="A27" s="132"/>
      <c r="B27" s="119"/>
      <c r="C27" s="29"/>
      <c r="D27" s="26"/>
      <c r="E27" s="37"/>
      <c r="F27" s="31"/>
      <c r="G27" s="31"/>
      <c r="H27" s="31"/>
      <c r="I27" s="31"/>
      <c r="J27" s="31"/>
      <c r="K27" s="31"/>
      <c r="L27" s="31"/>
      <c r="M27" s="31"/>
      <c r="N27" s="38"/>
    </row>
    <row r="28" spans="1:14" ht="15.95" customHeight="1">
      <c r="A28" s="132"/>
      <c r="B28" s="119"/>
      <c r="C28" s="29"/>
      <c r="D28" s="26"/>
      <c r="E28" s="37"/>
      <c r="F28" s="31"/>
      <c r="G28" s="31"/>
      <c r="H28" s="31"/>
      <c r="I28" s="31"/>
      <c r="J28" s="31"/>
      <c r="K28" s="31"/>
      <c r="L28" s="31"/>
      <c r="M28" s="31"/>
      <c r="N28" s="38"/>
    </row>
    <row r="29" spans="1:14" ht="15.95" customHeight="1">
      <c r="A29" s="132"/>
      <c r="B29" s="119"/>
      <c r="C29" s="29"/>
      <c r="D29" s="26"/>
      <c r="E29" s="37"/>
      <c r="F29" s="31"/>
      <c r="G29" s="31"/>
      <c r="H29" s="31"/>
      <c r="I29" s="31"/>
      <c r="J29" s="31"/>
      <c r="K29" s="31"/>
      <c r="L29" s="31"/>
      <c r="M29" s="31"/>
      <c r="N29" s="38"/>
    </row>
    <row r="30" spans="1:14" ht="15.95" customHeight="1">
      <c r="A30" s="132"/>
      <c r="B30" s="119"/>
      <c r="C30" s="29"/>
      <c r="D30" s="26"/>
      <c r="E30" s="37"/>
      <c r="F30" s="31"/>
      <c r="G30" s="31"/>
      <c r="H30" s="31"/>
      <c r="I30" s="31"/>
      <c r="J30" s="31"/>
      <c r="K30" s="31"/>
      <c r="L30" s="31"/>
      <c r="M30" s="31"/>
      <c r="N30" s="38"/>
    </row>
    <row r="31" spans="1:14" ht="15.95" customHeight="1">
      <c r="A31" s="132"/>
      <c r="B31" s="119"/>
      <c r="C31" s="29"/>
      <c r="D31" s="26"/>
      <c r="E31" s="37"/>
      <c r="F31" s="31"/>
      <c r="G31" s="31"/>
      <c r="H31" s="31"/>
      <c r="I31" s="31"/>
      <c r="J31" s="31"/>
      <c r="K31" s="31"/>
      <c r="L31" s="31"/>
      <c r="M31" s="31"/>
      <c r="N31" s="38"/>
    </row>
    <row r="32" spans="1:14" ht="15.95" customHeight="1">
      <c r="A32" s="132"/>
      <c r="B32" s="119"/>
      <c r="C32" s="22"/>
      <c r="D32" s="25"/>
      <c r="E32" s="34"/>
      <c r="F32" s="27"/>
      <c r="G32" s="27"/>
      <c r="H32" s="27"/>
      <c r="I32" s="27"/>
      <c r="J32" s="27"/>
      <c r="K32" s="27"/>
      <c r="L32" s="27"/>
      <c r="M32" s="27"/>
      <c r="N32" s="20"/>
    </row>
    <row r="33" spans="1:14" ht="15.95" customHeight="1">
      <c r="A33" s="132"/>
      <c r="B33" s="119"/>
      <c r="C33" s="22"/>
      <c r="D33" s="39"/>
      <c r="E33" s="34"/>
      <c r="F33" s="28"/>
      <c r="G33" s="28"/>
      <c r="H33" s="28"/>
      <c r="I33" s="28"/>
      <c r="J33" s="28"/>
      <c r="K33" s="27"/>
      <c r="L33" s="28"/>
      <c r="M33" s="28"/>
      <c r="N33" s="18"/>
    </row>
    <row r="34" spans="1:14" ht="15.95" customHeight="1">
      <c r="A34" s="132"/>
      <c r="B34" s="119"/>
      <c r="C34" s="29"/>
      <c r="D34" s="26"/>
      <c r="E34" s="37"/>
      <c r="F34" s="31"/>
      <c r="G34" s="31"/>
      <c r="H34" s="31"/>
      <c r="I34" s="31"/>
      <c r="J34" s="31"/>
      <c r="K34" s="31"/>
      <c r="L34" s="31"/>
      <c r="M34" s="31"/>
      <c r="N34" s="38"/>
    </row>
    <row r="35" spans="1:14" ht="15.95" customHeight="1">
      <c r="A35" s="132"/>
      <c r="B35" s="119"/>
      <c r="C35" s="29"/>
      <c r="D35" s="26"/>
      <c r="E35" s="37"/>
      <c r="F35" s="31"/>
      <c r="G35" s="31"/>
      <c r="H35" s="31"/>
      <c r="I35" s="31"/>
      <c r="J35" s="31"/>
      <c r="K35" s="31"/>
      <c r="L35" s="31"/>
      <c r="M35" s="31"/>
      <c r="N35" s="38"/>
    </row>
    <row r="36" spans="1:14" ht="15.95" customHeight="1"/>
    <row r="37" spans="1:14" ht="15.95" customHeight="1"/>
    <row r="38" spans="1:14" ht="15.95" customHeight="1"/>
    <row r="39" spans="1:14" ht="15.95" customHeight="1"/>
    <row r="40" spans="1:14" ht="15.95" customHeight="1"/>
  </sheetData>
  <mergeCells count="11">
    <mergeCell ref="B1:N1"/>
    <mergeCell ref="B2:N2"/>
    <mergeCell ref="C3:C4"/>
    <mergeCell ref="D3:D4"/>
    <mergeCell ref="E3:E4"/>
    <mergeCell ref="N3:N4"/>
    <mergeCell ref="F3:G3"/>
    <mergeCell ref="H3:I3"/>
    <mergeCell ref="J3:K3"/>
    <mergeCell ref="L3:M3"/>
    <mergeCell ref="A3:B4"/>
  </mergeCells>
  <phoneticPr fontId="4" type="noConversion"/>
  <pageMargins left="0.74803149606299213" right="0" top="0.70866141732283472" bottom="0.15748031496062992" header="0.51181102362204722" footer="0.15748031496062992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4"/>
  <sheetViews>
    <sheetView showGridLines="0" tabSelected="1" view="pageBreakPreview" zoomScale="115" zoomScaleSheetLayoutView="115" workbookViewId="0">
      <selection activeCell="C38" sqref="C38"/>
    </sheetView>
  </sheetViews>
  <sheetFormatPr defaultRowHeight="9.75"/>
  <cols>
    <col min="1" max="1" width="4" style="6" customWidth="1"/>
    <col min="2" max="2" width="16.77734375" style="6" customWidth="1"/>
    <col min="3" max="3" width="16.109375" style="19" bestFit="1" customWidth="1"/>
    <col min="4" max="4" width="4.21875" style="8" bestFit="1" customWidth="1"/>
    <col min="5" max="5" width="5.44140625" style="7" bestFit="1" customWidth="1"/>
    <col min="6" max="6" width="9.5546875" style="7" bestFit="1" customWidth="1"/>
    <col min="7" max="7" width="9.21875" style="7" customWidth="1"/>
    <col min="8" max="8" width="8.109375" style="7" customWidth="1"/>
    <col min="9" max="9" width="9.21875" style="7" customWidth="1"/>
    <col min="10" max="10" width="6.6640625" style="7" customWidth="1"/>
    <col min="11" max="11" width="9.44140625" style="7" bestFit="1" customWidth="1"/>
    <col min="12" max="12" width="8.109375" style="7" customWidth="1"/>
    <col min="13" max="13" width="10.6640625" style="7" bestFit="1" customWidth="1"/>
    <col min="14" max="14" width="7.109375" style="8" customWidth="1"/>
    <col min="15" max="16384" width="8.88671875" style="6"/>
  </cols>
  <sheetData>
    <row r="1" spans="1:14" ht="25.5">
      <c r="B1" s="155" t="s">
        <v>13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15.95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5.95" customHeight="1">
      <c r="A3" s="199" t="s">
        <v>11</v>
      </c>
      <c r="B3" s="200"/>
      <c r="C3" s="197" t="s">
        <v>12</v>
      </c>
      <c r="D3" s="197" t="s">
        <v>0</v>
      </c>
      <c r="E3" s="197" t="s">
        <v>2</v>
      </c>
      <c r="F3" s="195" t="s">
        <v>7</v>
      </c>
      <c r="G3" s="196"/>
      <c r="H3" s="195" t="s">
        <v>8</v>
      </c>
      <c r="I3" s="196"/>
      <c r="J3" s="195" t="s">
        <v>9</v>
      </c>
      <c r="K3" s="196"/>
      <c r="L3" s="195" t="s">
        <v>10</v>
      </c>
      <c r="M3" s="196"/>
      <c r="N3" s="197" t="s">
        <v>1</v>
      </c>
    </row>
    <row r="4" spans="1:14" ht="15.95" customHeight="1">
      <c r="A4" s="201"/>
      <c r="B4" s="202"/>
      <c r="C4" s="198"/>
      <c r="D4" s="198"/>
      <c r="E4" s="198"/>
      <c r="F4" s="16" t="s">
        <v>3</v>
      </c>
      <c r="G4" s="16" t="s">
        <v>4</v>
      </c>
      <c r="H4" s="16" t="s">
        <v>3</v>
      </c>
      <c r="I4" s="16" t="s">
        <v>4</v>
      </c>
      <c r="J4" s="16" t="s">
        <v>3</v>
      </c>
      <c r="K4" s="16" t="s">
        <v>4</v>
      </c>
      <c r="L4" s="16" t="s">
        <v>3</v>
      </c>
      <c r="M4" s="16" t="s">
        <v>4</v>
      </c>
      <c r="N4" s="198"/>
    </row>
    <row r="5" spans="1:14" ht="15.95" customHeight="1">
      <c r="A5" s="137" t="s">
        <v>72</v>
      </c>
      <c r="B5" s="120" t="s">
        <v>99</v>
      </c>
      <c r="C5" s="122"/>
      <c r="D5" s="122"/>
      <c r="E5" s="124"/>
      <c r="F5" s="122"/>
      <c r="G5" s="122"/>
      <c r="H5" s="122"/>
      <c r="I5" s="122"/>
      <c r="J5" s="122"/>
      <c r="K5" s="122"/>
      <c r="L5" s="122"/>
      <c r="M5" s="122"/>
      <c r="N5" s="122"/>
    </row>
    <row r="6" spans="1:14" ht="15.95" customHeight="1">
      <c r="A6" s="121" t="s">
        <v>73</v>
      </c>
      <c r="B6" s="117" t="s">
        <v>110</v>
      </c>
      <c r="C6" s="139" t="s">
        <v>123</v>
      </c>
      <c r="D6" s="116" t="s">
        <v>100</v>
      </c>
      <c r="E6" s="28">
        <v>2</v>
      </c>
      <c r="F6" s="21"/>
      <c r="G6" s="28"/>
      <c r="H6" s="21"/>
      <c r="I6" s="27"/>
      <c r="J6" s="21"/>
      <c r="K6" s="27"/>
      <c r="L6" s="28"/>
      <c r="M6" s="28"/>
      <c r="N6" s="23"/>
    </row>
    <row r="7" spans="1:14" ht="15.95" customHeight="1">
      <c r="A7" s="121" t="s">
        <v>74</v>
      </c>
      <c r="B7" s="118" t="s">
        <v>111</v>
      </c>
      <c r="C7" s="139" t="s">
        <v>123</v>
      </c>
      <c r="D7" s="116" t="s">
        <v>100</v>
      </c>
      <c r="E7" s="28">
        <v>2</v>
      </c>
      <c r="F7" s="21"/>
      <c r="G7" s="28"/>
      <c r="H7" s="21"/>
      <c r="I7" s="27"/>
      <c r="J7" s="21"/>
      <c r="K7" s="27"/>
      <c r="L7" s="28"/>
      <c r="M7" s="28"/>
      <c r="N7" s="23"/>
    </row>
    <row r="8" spans="1:14" ht="15.95" customHeight="1">
      <c r="A8" s="121" t="s">
        <v>75</v>
      </c>
      <c r="B8" s="118" t="s">
        <v>112</v>
      </c>
      <c r="C8" s="143" t="s">
        <v>141</v>
      </c>
      <c r="D8" s="116" t="s">
        <v>100</v>
      </c>
      <c r="E8" s="28">
        <v>4</v>
      </c>
      <c r="F8" s="21"/>
      <c r="G8" s="28"/>
      <c r="H8" s="21"/>
      <c r="I8" s="28"/>
      <c r="J8" s="21"/>
      <c r="K8" s="27"/>
      <c r="L8" s="28"/>
      <c r="M8" s="28"/>
      <c r="N8" s="23"/>
    </row>
    <row r="9" spans="1:14" ht="15.95" customHeight="1">
      <c r="A9" s="121" t="s">
        <v>76</v>
      </c>
      <c r="B9" s="118" t="s">
        <v>113</v>
      </c>
      <c r="C9" s="143" t="s">
        <v>142</v>
      </c>
      <c r="D9" s="116" t="s">
        <v>100</v>
      </c>
      <c r="E9" s="28">
        <v>4</v>
      </c>
      <c r="F9" s="21"/>
      <c r="G9" s="28"/>
      <c r="H9" s="21"/>
      <c r="I9" s="28"/>
      <c r="J9" s="21"/>
      <c r="K9" s="27"/>
      <c r="L9" s="28"/>
      <c r="M9" s="28"/>
      <c r="N9" s="23"/>
    </row>
    <row r="10" spans="1:14" ht="15.95" customHeight="1">
      <c r="A10" s="121" t="s">
        <v>77</v>
      </c>
      <c r="B10" s="118" t="s">
        <v>114</v>
      </c>
      <c r="C10" s="143" t="s">
        <v>143</v>
      </c>
      <c r="D10" s="116" t="s">
        <v>115</v>
      </c>
      <c r="E10" s="28">
        <v>4</v>
      </c>
      <c r="F10" s="21"/>
      <c r="G10" s="28"/>
      <c r="H10" s="21"/>
      <c r="I10" s="27"/>
      <c r="J10" s="21"/>
      <c r="K10" s="27"/>
      <c r="L10" s="28"/>
      <c r="M10" s="28"/>
      <c r="N10" s="23"/>
    </row>
    <row r="11" spans="1:14" ht="15.95" customHeight="1">
      <c r="A11" s="121" t="s">
        <v>78</v>
      </c>
      <c r="B11" s="118" t="s">
        <v>116</v>
      </c>
      <c r="C11" s="143" t="s">
        <v>144</v>
      </c>
      <c r="D11" s="116" t="s">
        <v>115</v>
      </c>
      <c r="E11" s="28">
        <v>4</v>
      </c>
      <c r="F11" s="21"/>
      <c r="G11" s="28"/>
      <c r="H11" s="21"/>
      <c r="I11" s="27"/>
      <c r="J11" s="21"/>
      <c r="K11" s="27"/>
      <c r="L11" s="28"/>
      <c r="M11" s="28"/>
      <c r="N11" s="23"/>
    </row>
    <row r="12" spans="1:14" ht="15.95" customHeight="1">
      <c r="A12" s="121" t="s">
        <v>86</v>
      </c>
      <c r="B12" s="118" t="s">
        <v>116</v>
      </c>
      <c r="C12" s="134" t="s">
        <v>101</v>
      </c>
      <c r="D12" s="134" t="s">
        <v>115</v>
      </c>
      <c r="E12" s="28">
        <v>4</v>
      </c>
      <c r="F12" s="21"/>
      <c r="G12" s="28"/>
      <c r="H12" s="21"/>
      <c r="I12" s="27"/>
      <c r="J12" s="21"/>
      <c r="K12" s="27"/>
      <c r="L12" s="28"/>
      <c r="M12" s="28"/>
      <c r="N12" s="23"/>
    </row>
    <row r="13" spans="1:14" ht="15.95" customHeight="1">
      <c r="A13" s="121" t="s">
        <v>87</v>
      </c>
      <c r="B13" s="118" t="s">
        <v>117</v>
      </c>
      <c r="C13" s="123" t="s">
        <v>104</v>
      </c>
      <c r="D13" s="130" t="s">
        <v>102</v>
      </c>
      <c r="E13" s="28">
        <v>5</v>
      </c>
      <c r="F13" s="21"/>
      <c r="G13" s="28"/>
      <c r="H13" s="21"/>
      <c r="I13" s="27"/>
      <c r="J13" s="21"/>
      <c r="K13" s="27"/>
      <c r="L13" s="28"/>
      <c r="M13" s="28"/>
      <c r="N13" s="23"/>
    </row>
    <row r="14" spans="1:14" ht="15.95" customHeight="1">
      <c r="A14" s="121" t="s">
        <v>88</v>
      </c>
      <c r="B14" s="118" t="s">
        <v>105</v>
      </c>
      <c r="C14" s="116" t="s">
        <v>101</v>
      </c>
      <c r="D14" s="131" t="s">
        <v>100</v>
      </c>
      <c r="E14" s="135">
        <v>6</v>
      </c>
      <c r="F14" s="21"/>
      <c r="G14" s="28"/>
      <c r="H14" s="21"/>
      <c r="I14" s="28"/>
      <c r="J14" s="21"/>
      <c r="K14" s="27"/>
      <c r="L14" s="28"/>
      <c r="M14" s="28"/>
      <c r="N14" s="23"/>
    </row>
    <row r="15" spans="1:14" ht="15.95" customHeight="1">
      <c r="A15" s="121" t="s">
        <v>89</v>
      </c>
      <c r="B15" s="118" t="s">
        <v>106</v>
      </c>
      <c r="C15" s="131" t="s">
        <v>101</v>
      </c>
      <c r="D15" s="131" t="s">
        <v>100</v>
      </c>
      <c r="E15" s="135">
        <v>2</v>
      </c>
      <c r="F15" s="21"/>
      <c r="G15" s="28"/>
      <c r="H15" s="21"/>
      <c r="I15" s="27"/>
      <c r="J15" s="21"/>
      <c r="K15" s="27"/>
      <c r="L15" s="28"/>
      <c r="M15" s="28"/>
      <c r="N15" s="23"/>
    </row>
    <row r="16" spans="1:14" ht="15.95" customHeight="1">
      <c r="A16" s="121" t="s">
        <v>90</v>
      </c>
      <c r="B16" s="118" t="s">
        <v>107</v>
      </c>
      <c r="C16" s="143" t="s">
        <v>145</v>
      </c>
      <c r="D16" s="131" t="s">
        <v>100</v>
      </c>
      <c r="E16" s="135">
        <v>4</v>
      </c>
      <c r="F16" s="21"/>
      <c r="G16" s="28"/>
      <c r="H16" s="21"/>
      <c r="I16" s="27"/>
      <c r="J16" s="21"/>
      <c r="K16" s="27"/>
      <c r="L16" s="28"/>
      <c r="M16" s="28"/>
      <c r="N16" s="23"/>
    </row>
    <row r="17" spans="1:14" ht="15.95" customHeight="1">
      <c r="A17" s="121" t="s">
        <v>91</v>
      </c>
      <c r="B17" s="118" t="s">
        <v>119</v>
      </c>
      <c r="C17" s="116" t="s">
        <v>120</v>
      </c>
      <c r="D17" s="116" t="s">
        <v>102</v>
      </c>
      <c r="E17" s="135">
        <v>5</v>
      </c>
      <c r="F17" s="21"/>
      <c r="G17" s="28"/>
      <c r="H17" s="21"/>
      <c r="I17" s="27"/>
      <c r="J17" s="21"/>
      <c r="K17" s="27"/>
      <c r="L17" s="28"/>
      <c r="M17" s="28"/>
      <c r="N17" s="23"/>
    </row>
    <row r="18" spans="1:14" ht="15.95" customHeight="1">
      <c r="A18" s="121" t="s">
        <v>92</v>
      </c>
      <c r="B18" s="118" t="s">
        <v>121</v>
      </c>
      <c r="C18" s="116" t="s">
        <v>109</v>
      </c>
      <c r="D18" s="116" t="s">
        <v>115</v>
      </c>
      <c r="E18" s="135">
        <v>3</v>
      </c>
      <c r="F18" s="21"/>
      <c r="G18" s="28"/>
      <c r="H18" s="21"/>
      <c r="I18" s="27"/>
      <c r="J18" s="21"/>
      <c r="K18" s="27"/>
      <c r="L18" s="28"/>
      <c r="M18" s="28"/>
      <c r="N18" s="23"/>
    </row>
    <row r="19" spans="1:14" ht="15.95" customHeight="1">
      <c r="A19" s="121" t="s">
        <v>93</v>
      </c>
      <c r="B19" s="118" t="s">
        <v>122</v>
      </c>
      <c r="C19" s="125" t="s">
        <v>108</v>
      </c>
      <c r="D19" s="125" t="s">
        <v>115</v>
      </c>
      <c r="E19" s="135">
        <v>2</v>
      </c>
      <c r="F19" s="21"/>
      <c r="G19" s="28"/>
      <c r="H19" s="21"/>
      <c r="I19" s="27"/>
      <c r="J19" s="21"/>
      <c r="K19" s="27"/>
      <c r="L19" s="28"/>
      <c r="M19" s="28"/>
      <c r="N19" s="23"/>
    </row>
    <row r="20" spans="1:14" ht="15.95" customHeight="1">
      <c r="A20" s="121" t="s">
        <v>94</v>
      </c>
      <c r="B20" s="118" t="s">
        <v>124</v>
      </c>
      <c r="C20" s="125" t="s">
        <v>125</v>
      </c>
      <c r="D20" s="125" t="s">
        <v>118</v>
      </c>
      <c r="E20" s="126">
        <v>1.39</v>
      </c>
      <c r="F20" s="21"/>
      <c r="G20" s="28"/>
      <c r="H20" s="21"/>
      <c r="I20" s="27"/>
      <c r="J20" s="21"/>
      <c r="K20" s="27"/>
      <c r="L20" s="28"/>
      <c r="M20" s="28"/>
      <c r="N20" s="23"/>
    </row>
    <row r="21" spans="1:14" ht="15.95" customHeight="1">
      <c r="A21" s="127"/>
      <c r="B21" s="119" t="s">
        <v>69</v>
      </c>
      <c r="C21" s="24"/>
      <c r="D21" s="24"/>
      <c r="E21" s="41"/>
      <c r="F21" s="30"/>
      <c r="G21" s="32"/>
      <c r="H21" s="30"/>
      <c r="I21" s="32"/>
      <c r="J21" s="30"/>
      <c r="K21" s="32"/>
      <c r="L21" s="32"/>
      <c r="M21" s="32"/>
      <c r="N21" s="40"/>
    </row>
    <row r="22" spans="1:14" ht="15.95" customHeight="1">
      <c r="A22" s="127"/>
      <c r="B22" s="119"/>
      <c r="C22" s="24"/>
      <c r="D22" s="24"/>
      <c r="E22" s="41"/>
      <c r="F22" s="30"/>
      <c r="G22" s="28"/>
      <c r="H22" s="21"/>
      <c r="I22" s="27"/>
      <c r="J22" s="21"/>
      <c r="K22" s="27"/>
      <c r="L22" s="28"/>
      <c r="M22" s="28"/>
      <c r="N22" s="23"/>
    </row>
    <row r="23" spans="1:14" ht="15.95" customHeight="1">
      <c r="A23" s="137" t="s">
        <v>80</v>
      </c>
      <c r="B23" s="120" t="s">
        <v>103</v>
      </c>
      <c r="C23" s="122"/>
      <c r="D23" s="122"/>
      <c r="E23" s="124"/>
      <c r="F23" s="122"/>
      <c r="G23" s="122"/>
      <c r="H23" s="122"/>
      <c r="I23" s="122"/>
      <c r="J23" s="122"/>
      <c r="K23" s="122"/>
      <c r="L23" s="122"/>
      <c r="M23" s="122"/>
      <c r="N23" s="122"/>
    </row>
    <row r="24" spans="1:14" ht="15.95" customHeight="1">
      <c r="A24" s="132" t="s">
        <v>85</v>
      </c>
      <c r="B24" s="117" t="s">
        <v>128</v>
      </c>
      <c r="C24" s="128" t="s">
        <v>130</v>
      </c>
      <c r="D24" s="134" t="s">
        <v>129</v>
      </c>
      <c r="E24" s="126">
        <v>3</v>
      </c>
      <c r="F24" s="21"/>
      <c r="G24" s="28"/>
      <c r="H24" s="21"/>
      <c r="I24" s="27"/>
      <c r="J24" s="21"/>
      <c r="K24" s="27"/>
      <c r="L24" s="28"/>
      <c r="M24" s="28"/>
      <c r="N24" s="23"/>
    </row>
    <row r="25" spans="1:14" ht="15.95" customHeight="1">
      <c r="A25" s="132" t="s">
        <v>81</v>
      </c>
      <c r="B25" s="118" t="s">
        <v>131</v>
      </c>
      <c r="C25" s="128" t="s">
        <v>125</v>
      </c>
      <c r="D25" s="128" t="s">
        <v>82</v>
      </c>
      <c r="E25" s="126">
        <v>0.04</v>
      </c>
      <c r="F25" s="21"/>
      <c r="G25" s="28"/>
      <c r="H25" s="21"/>
      <c r="I25" s="27"/>
      <c r="J25" s="21"/>
      <c r="K25" s="27"/>
      <c r="L25" s="28"/>
      <c r="M25" s="28"/>
      <c r="N25" s="23"/>
    </row>
    <row r="26" spans="1:14" ht="15.95" customHeight="1">
      <c r="A26" s="132" t="s">
        <v>140</v>
      </c>
      <c r="B26" s="118" t="s">
        <v>138</v>
      </c>
      <c r="C26" s="141" t="s">
        <v>139</v>
      </c>
      <c r="D26" s="141" t="s">
        <v>79</v>
      </c>
      <c r="E26" s="126">
        <v>8.31</v>
      </c>
      <c r="F26" s="21"/>
      <c r="G26" s="28"/>
      <c r="H26" s="21"/>
      <c r="I26" s="27"/>
      <c r="J26" s="21"/>
      <c r="K26" s="27"/>
      <c r="L26" s="28"/>
      <c r="M26" s="28"/>
      <c r="N26" s="23"/>
    </row>
    <row r="27" spans="1:14" ht="15.95" customHeight="1">
      <c r="A27" s="121"/>
      <c r="B27" s="119" t="s">
        <v>69</v>
      </c>
      <c r="C27" s="125"/>
      <c r="D27" s="125"/>
      <c r="E27" s="126"/>
      <c r="F27" s="21"/>
      <c r="G27" s="32"/>
      <c r="H27" s="30"/>
      <c r="I27" s="32"/>
      <c r="J27" s="30"/>
      <c r="K27" s="32"/>
      <c r="L27" s="32"/>
      <c r="M27" s="32"/>
      <c r="N27" s="23"/>
    </row>
    <row r="28" spans="1:14" ht="15.95" customHeight="1">
      <c r="A28" s="121"/>
      <c r="B28" s="119"/>
      <c r="C28" s="131"/>
      <c r="D28" s="131"/>
      <c r="E28" s="126"/>
      <c r="F28" s="21"/>
      <c r="G28" s="32"/>
      <c r="H28" s="30"/>
      <c r="I28" s="32"/>
      <c r="J28" s="30"/>
      <c r="K28" s="32"/>
      <c r="L28" s="32"/>
      <c r="M28" s="32"/>
      <c r="N28" s="23"/>
    </row>
    <row r="29" spans="1:14" ht="15.95" customHeight="1">
      <c r="A29" s="137" t="s">
        <v>96</v>
      </c>
      <c r="B29" s="120" t="s">
        <v>133</v>
      </c>
      <c r="C29" s="122"/>
      <c r="D29" s="122"/>
      <c r="E29" s="124"/>
      <c r="F29" s="122"/>
      <c r="G29" s="122"/>
      <c r="H29" s="122"/>
      <c r="I29" s="122"/>
      <c r="J29" s="122"/>
      <c r="K29" s="122"/>
      <c r="L29" s="122"/>
      <c r="M29" s="122"/>
      <c r="N29" s="122"/>
    </row>
    <row r="30" spans="1:14" ht="15.95" customHeight="1">
      <c r="A30" s="132" t="s">
        <v>97</v>
      </c>
      <c r="B30" s="117" t="s">
        <v>134</v>
      </c>
      <c r="C30" s="140" t="s">
        <v>137</v>
      </c>
      <c r="D30" s="140" t="s">
        <v>132</v>
      </c>
      <c r="E30" s="126">
        <v>139.03</v>
      </c>
      <c r="F30" s="21"/>
      <c r="G30" s="28"/>
      <c r="H30" s="21"/>
      <c r="I30" s="27"/>
      <c r="J30" s="21"/>
      <c r="K30" s="27"/>
      <c r="L30" s="28"/>
      <c r="M30" s="28"/>
      <c r="N30" s="23"/>
    </row>
    <row r="31" spans="1:14" ht="15.95" customHeight="1">
      <c r="A31" s="132" t="s">
        <v>98</v>
      </c>
      <c r="B31" s="118" t="s">
        <v>135</v>
      </c>
      <c r="C31" s="140" t="s">
        <v>136</v>
      </c>
      <c r="D31" s="140" t="s">
        <v>132</v>
      </c>
      <c r="E31" s="126">
        <v>422.4</v>
      </c>
      <c r="F31" s="21"/>
      <c r="G31" s="28"/>
      <c r="H31" s="21"/>
      <c r="I31" s="27"/>
      <c r="J31" s="21"/>
      <c r="K31" s="27"/>
      <c r="L31" s="28"/>
      <c r="M31" s="28"/>
      <c r="N31" s="23"/>
    </row>
    <row r="32" spans="1:14" ht="15.95" customHeight="1">
      <c r="A32" s="121"/>
      <c r="B32" s="119" t="s">
        <v>69</v>
      </c>
      <c r="C32" s="140"/>
      <c r="D32" s="140"/>
      <c r="E32" s="126"/>
      <c r="F32" s="21"/>
      <c r="G32" s="32"/>
      <c r="H32" s="30"/>
      <c r="I32" s="32"/>
      <c r="J32" s="30"/>
      <c r="K32" s="32"/>
      <c r="L32" s="32"/>
      <c r="M32" s="32"/>
      <c r="N32" s="23"/>
    </row>
    <row r="33" spans="1:14" ht="15.95" customHeight="1">
      <c r="A33" s="121"/>
      <c r="B33" s="119"/>
      <c r="C33" s="140"/>
      <c r="D33" s="140"/>
      <c r="E33" s="126"/>
      <c r="F33" s="21"/>
      <c r="G33" s="32"/>
      <c r="H33" s="30"/>
      <c r="I33" s="32"/>
      <c r="J33" s="30"/>
      <c r="K33" s="32"/>
      <c r="L33" s="32"/>
      <c r="M33" s="32"/>
      <c r="N33" s="23"/>
    </row>
    <row r="34" spans="1:14" ht="15.95" customHeight="1">
      <c r="A34" s="121"/>
      <c r="B34" s="119" t="s">
        <v>95</v>
      </c>
      <c r="C34" s="131"/>
      <c r="D34" s="131"/>
      <c r="E34" s="126"/>
      <c r="F34" s="21"/>
      <c r="G34" s="32">
        <v>7073187</v>
      </c>
      <c r="H34" s="30"/>
      <c r="I34" s="32">
        <v>10900232</v>
      </c>
      <c r="J34" s="30"/>
      <c r="K34" s="32"/>
      <c r="L34" s="32"/>
      <c r="M34" s="32">
        <v>17973419</v>
      </c>
      <c r="N34" s="23"/>
    </row>
  </sheetData>
  <mergeCells count="10">
    <mergeCell ref="B1:N1"/>
    <mergeCell ref="F3:G3"/>
    <mergeCell ref="H3:I3"/>
    <mergeCell ref="J3:K3"/>
    <mergeCell ref="L3:M3"/>
    <mergeCell ref="N3:N4"/>
    <mergeCell ref="C3:C4"/>
    <mergeCell ref="D3:D4"/>
    <mergeCell ref="E3:E4"/>
    <mergeCell ref="A3:B4"/>
  </mergeCells>
  <phoneticPr fontId="4" type="noConversion"/>
  <pageMargins left="0.74803149606299213" right="0" top="0.70866141732283472" bottom="0.15748031496062992" header="0.51181102362204722" footer="0.1574803149606299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원가계산서</vt:lpstr>
      <vt:lpstr>내역서</vt:lpstr>
      <vt:lpstr>내역명세서</vt:lpstr>
      <vt:lpstr>내역명세서!Print_Area</vt:lpstr>
      <vt:lpstr>내역서!Print_Area</vt:lpstr>
      <vt:lpstr>원가계산서!Print_Area</vt:lpstr>
      <vt:lpstr>내역명세서!Print_Titles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pc00</cp:lastModifiedBy>
  <cp:lastPrinted>2019-02-27T08:36:21Z</cp:lastPrinted>
  <dcterms:created xsi:type="dcterms:W3CDTF">2013-02-18T05:15:07Z</dcterms:created>
  <dcterms:modified xsi:type="dcterms:W3CDTF">2019-02-28T00:27:35Z</dcterms:modified>
</cp:coreProperties>
</file>