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45" windowWidth="14955" windowHeight="6720" tabRatio="886"/>
  </bookViews>
  <sheets>
    <sheet name="원가계산서" sheetId="59" r:id="rId1"/>
    <sheet name="내역서총괄표" sheetId="60" r:id="rId2"/>
    <sheet name="내역서" sheetId="58" r:id="rId3"/>
  </sheets>
  <externalReferences>
    <externalReference r:id="rId4"/>
    <externalReference r:id="rId5"/>
    <externalReference r:id="rId6"/>
    <externalReference r:id="rId7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2" hidden="1">내역서!$A$1:$P$35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내역서!$B$1:$P$35</definedName>
    <definedName name="_xlnm.Print_Area" localSheetId="0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45621"/>
</workbook>
</file>

<file path=xl/calcChain.xml><?xml version="1.0" encoding="utf-8"?>
<calcChain xmlns="http://schemas.openxmlformats.org/spreadsheetml/2006/main">
  <c r="G12" i="60" l="1"/>
  <c r="G11" i="60"/>
  <c r="G10" i="60" s="1"/>
  <c r="H5" i="60"/>
  <c r="I5" i="60" l="1"/>
  <c r="J5" i="60"/>
  <c r="G5" i="60" l="1"/>
  <c r="H4" i="60" l="1"/>
  <c r="G7" i="60" l="1"/>
  <c r="H6" i="60"/>
  <c r="G8" i="60" l="1"/>
  <c r="G9" i="60"/>
  <c r="F8" i="59"/>
  <c r="F9" i="59" s="1"/>
  <c r="F10" i="59" l="1"/>
  <c r="F12" i="59" s="1"/>
  <c r="J6" i="60"/>
  <c r="F11" i="59" s="1"/>
  <c r="J4" i="60"/>
  <c r="F13" i="59" l="1"/>
  <c r="I4" i="60" l="1"/>
  <c r="G4" i="60" s="1"/>
  <c r="I6" i="60" l="1"/>
  <c r="G14" i="60"/>
  <c r="G13" i="60" l="1"/>
  <c r="F4" i="59"/>
  <c r="F7" i="59" s="1"/>
  <c r="G6" i="60"/>
  <c r="F23" i="59" l="1"/>
  <c r="G15" i="60" l="1"/>
  <c r="F24" i="59"/>
  <c r="F25" i="59" s="1"/>
  <c r="F26" i="59" l="1"/>
  <c r="G16" i="60"/>
  <c r="G19" i="60" l="1"/>
  <c r="G18" i="60"/>
  <c r="G17" i="60"/>
  <c r="F27" i="59"/>
  <c r="F28" i="59" s="1"/>
  <c r="B52" i="59" l="1"/>
  <c r="F29" i="59" s="1"/>
  <c r="F30" i="59" s="1"/>
  <c r="F33" i="59" s="1"/>
  <c r="G20" i="60"/>
  <c r="G21" i="60"/>
</calcChain>
</file>

<file path=xl/sharedStrings.xml><?xml version="1.0" encoding="utf-8"?>
<sst xmlns="http://schemas.openxmlformats.org/spreadsheetml/2006/main" count="349" uniqueCount="179">
  <si>
    <t>원 수</t>
    <phoneticPr fontId="2" type="noConversion"/>
  </si>
  <si>
    <t>재  료  비</t>
    <phoneticPr fontId="2" type="noConversion"/>
  </si>
  <si>
    <t>총원가</t>
  </si>
  <si>
    <t>횡단보도</t>
    <phoneticPr fontId="2" type="noConversion"/>
  </si>
  <si>
    <t>종류</t>
    <phoneticPr fontId="2" type="noConversion"/>
  </si>
  <si>
    <t>색상</t>
    <phoneticPr fontId="2" type="noConversion"/>
  </si>
  <si>
    <t>비  고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</si>
  <si>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</si>
  <si>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</si>
  <si>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</si>
  <si>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</si>
  <si>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</si>
  <si>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</si>
  <si>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</si>
  <si>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</si>
  <si>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</si>
  <si>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</si>
  <si>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</si>
  <si>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</si>
  <si>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</si>
  <si>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</si>
  <si>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백색</t>
    <phoneticPr fontId="2" type="noConversion"/>
  </si>
  <si>
    <t>실  선</t>
    <phoneticPr fontId="2" type="noConversion"/>
  </si>
  <si>
    <t>파  선</t>
    <phoneticPr fontId="2" type="noConversion"/>
  </si>
  <si>
    <t>문자,기호</t>
    <phoneticPr fontId="2" type="noConversion"/>
  </si>
  <si>
    <t>황색</t>
    <phoneticPr fontId="2" type="noConversion"/>
  </si>
  <si>
    <t>융착성
도료
재도색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</si>
  <si>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</si>
  <si>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</si>
  <si>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</si>
  <si>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</si>
  <si>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</si>
  <si>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</si>
  <si>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</si>
  <si>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</si>
  <si>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</si>
  <si>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</si>
  <si>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</si>
  <si>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</si>
  <si>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</si>
  <si>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</si>
  <si>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</si>
  <si>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</si>
  <si>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</si>
  <si>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</si>
  <si>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</si>
  <si>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</si>
  <si>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</si>
  <si>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</si>
  <si>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</si>
  <si>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</si>
  <si>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</si>
  <si>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</si>
  <si>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</si>
  <si>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</si>
  <si>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</si>
  <si>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</si>
  <si>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</si>
  <si>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</si>
  <si>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</si>
  <si>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</si>
  <si>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</si>
  <si>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</si>
  <si>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</si>
  <si>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</si>
  <si>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</si>
  <si>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</si>
  <si>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</si>
  <si>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</si>
  <si>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</si>
  <si>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</si>
  <si>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</si>
  <si>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</si>
  <si>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</si>
  <si>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</si>
  <si>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</si>
  <si>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</si>
  <si>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</si>
  <si>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</si>
  <si>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</si>
  <si>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</si>
  <si>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</si>
  <si>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</si>
  <si>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</si>
  <si>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</si>
  <si>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</si>
  <si>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</si>
  <si>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</si>
  <si>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</si>
  <si>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</si>
  <si>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</si>
  <si>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</si>
  <si>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</si>
  <si>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</si>
  <si>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</si>
  <si>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</si>
  <si>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</si>
  <si>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</si>
  <si>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</si>
  <si>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</si>
  <si>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</si>
  <si>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</si>
  <si>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</si>
  <si>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</si>
  <si>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</si>
  <si>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</si>
  <si>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</si>
  <si>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</si>
  <si>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</si>
  <si>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</si>
  <si>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</si>
  <si>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</si>
  <si>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</si>
  <si>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</si>
  <si>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( 1 + 2 + 3 )</t>
    <phoneticPr fontId="2" type="noConversion"/>
  </si>
  <si>
    <t>( B ) × 0.0087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</si>
  <si>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</si>
  <si>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</si>
  <si>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</si>
  <si>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</si>
  <si>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</si>
  <si>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</si>
  <si>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</si>
  <si>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</si>
  <si>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</si>
  <si>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</si>
  <si>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</si>
  <si>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</si>
  <si>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</si>
  <si>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</si>
  <si>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X</t>
    <phoneticPr fontId="42" type="noConversion"/>
  </si>
  <si>
    <t>=</t>
    <phoneticPr fontId="42" type="noConversion"/>
  </si>
  <si>
    <t>내역서총괄표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</si>
  <si>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</si>
  <si>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</si>
  <si>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</si>
  <si>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</si>
  <si>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</si>
  <si>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</si>
  <si>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</si>
  <si>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</si>
  <si>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</si>
  <si>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</si>
  <si>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순 공 사 비</t>
  </si>
  <si>
    <t>간접노무비</t>
  </si>
  <si>
    <t>%</t>
  </si>
  <si>
    <t>산재보험료</t>
  </si>
  <si>
    <t>고용보험료</t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</si>
  <si>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</si>
  <si>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</si>
  <si>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</si>
  <si>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</si>
  <si>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</si>
  <si>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</si>
  <si>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부가가치세</t>
  </si>
  <si>
    <t>도급액</t>
  </si>
  <si>
    <t>총공사비</t>
  </si>
  <si>
    <t>노면표시 도색 및 제거</t>
    <phoneticPr fontId="2" type="noConversion"/>
  </si>
  <si>
    <t>부대공</t>
    <phoneticPr fontId="2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</si>
  <si>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</si>
  <si>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</si>
  <si>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</si>
  <si>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도 급 액</t>
    <phoneticPr fontId="2" type="noConversion"/>
  </si>
  <si>
    <t>총공사비</t>
    <phoneticPr fontId="2" type="noConversion"/>
  </si>
  <si>
    <t>( A + B ) × 0.079</t>
    <phoneticPr fontId="2" type="noConversion"/>
  </si>
  <si>
    <t>( 4 ) × 0.126</t>
    <phoneticPr fontId="2" type="noConversion"/>
  </si>
  <si>
    <t>(I + J + K) (1,000원 이하 절사)</t>
    <phoneticPr fontId="2" type="noConversion"/>
  </si>
  <si>
    <t>1,000원이하 절사</t>
    <phoneticPr fontId="2" type="noConversion"/>
  </si>
  <si>
    <t>( A + 4 ) × 0.0293</t>
    <phoneticPr fontId="2" type="noConversion"/>
  </si>
  <si>
    <t>( B ) × 0.0375</t>
    <phoneticPr fontId="2" type="noConversion"/>
  </si>
  <si>
    <t>공사명 : 달구벌대로(범어네거리~수성구청역) 노면표시 도색공사</t>
  </si>
  <si>
    <t xml:space="preserve"> ☞간접노무비 : 직접노무비의 12.6%</t>
  </si>
  <si>
    <t xml:space="preserve"> ☞산재보험료 : (직접노무비+간접노무비)의 3.75%</t>
  </si>
  <si>
    <t xml:space="preserve"> ☞고용보험료 : (직접노무비+간접노무비)의 0.87%</t>
  </si>
  <si>
    <t xml:space="preserve"> ☞산업안전보건관리비 : (직접노무비+재료비)의 2.93%</t>
  </si>
  <si>
    <t xml:space="preserve"> ☞기타경비 : (직접노무비+간접노무비+재료비)의 7.9%</t>
  </si>
  <si>
    <t xml:space="preserve"> ☞일반관리비 : (순공사비)의 6%</t>
  </si>
  <si>
    <t xml:space="preserve"> ☞이윤 : (공사원가-재료비)의 15%</t>
  </si>
  <si>
    <t xml:space="preserve"> ☞부가가치세 : (공급가액)의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</si>
</sst>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6" formatCode="#,##0_);[Red]\(#,##0\)"/>
    <numFmt numFmtId="190" formatCode="0.00_);[Red]\(0.00\)"/>
    <numFmt numFmtId="192" formatCode="0_);[Red]\(0\)"/>
    <numFmt numFmtId="196" formatCode="&quot;₩&quot;#,##0;&quot;₩&quot;&quot;₩&quot;&quot;₩&quot;&quot;₩&quot;\-#,##0"/>
    <numFmt numFmtId="197" formatCode="#,##0;[Red]&quot;-&quot;#,##0"/>
    <numFmt numFmtId="198" formatCode="&quot;₩&quot;#,##0;[Red]&quot;₩&quot;&quot;₩&quot;&quot;₩&quot;&quot;₩&quot;\-#,##0"/>
    <numFmt numFmtId="199" formatCode="_-* #,##0.00_-;&quot;₩&quot;&quot;₩&quot;\-* #,##0.00_-;_-* &quot;-&quot;??_-;_-@_-"/>
    <numFmt numFmtId="200" formatCode="_-&quot;₩&quot;* #,##0.00_-;&quot;₩&quot;&quot;₩&quot;\-&quot;₩&quot;* #,##0.00_-;_-&quot;₩&quot;* &quot;-&quot;??_-;_-@_-"/>
    <numFmt numFmtId="201" formatCode="&quot;₩&quot;#,##0.00;&quot;₩&quot;&quot;₩&quot;&quot;₩&quot;&quot;₩&quot;\-#,##0.00"/>
    <numFmt numFmtId="202" formatCode="&quot;제&quot;#,##0&quot;호표&quot;"/>
    <numFmt numFmtId="204" formatCode="#,##0.0"/>
    <numFmt numFmtId="205" formatCode="#,##0.000"/>
    <numFmt numFmtId="206" formatCode="0.00_ "/>
    <numFmt numFmtId="207" formatCode="#,##0.0000"/>
    <numFmt numFmtId="208" formatCode="#,##0.#"/>
    <numFmt numFmtId="209" formatCode="#,##0.0########"/>
  </numFmts>
  <fonts count="48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0"/>
      <name val="MS Sans Serif"/>
      <family val="2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8"/>
      <color rgb="FFFF0000"/>
      <name val="굴림체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6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7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9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200" fontId="5" fillId="0" borderId="0">
      <protection locked="0"/>
    </xf>
    <xf numFmtId="201" fontId="5" fillId="0" borderId="0">
      <protection locked="0"/>
    </xf>
    <xf numFmtId="42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3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4" fillId="0" borderId="0"/>
    <xf numFmtId="41" fontId="15" fillId="0" borderId="0" applyFont="0" applyFill="0" applyBorder="0" applyAlignment="0" applyProtection="0"/>
    <xf numFmtId="178" fontId="16" fillId="0" borderId="0"/>
    <xf numFmtId="0" fontId="3" fillId="0" borderId="0" applyFont="0" applyFill="0" applyBorder="0" applyAlignment="0" applyProtection="0"/>
    <xf numFmtId="0" fontId="17" fillId="0" borderId="0" applyNumberFormat="0" applyAlignment="0">
      <alignment horizontal="left"/>
    </xf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8" fillId="0" borderId="0" applyNumberFormat="0" applyAlignment="0">
      <alignment horizontal="left"/>
    </xf>
    <xf numFmtId="38" fontId="19" fillId="2" borderId="0" applyNumberFormat="0" applyBorder="0" applyAlignment="0" applyProtection="0"/>
    <xf numFmtId="0" fontId="20" fillId="0" borderId="0"/>
    <xf numFmtId="0" fontId="21" fillId="0" borderId="0">
      <alignment horizontal="left"/>
    </xf>
    <xf numFmtId="0" fontId="22" fillId="0" borderId="4" applyNumberFormat="0" applyAlignment="0" applyProtection="0">
      <alignment horizontal="left" vertical="center"/>
    </xf>
    <xf numFmtId="0" fontId="22" fillId="0" borderId="5">
      <alignment horizontal="left" vertical="center"/>
    </xf>
    <xf numFmtId="10" fontId="19" fillId="2" borderId="1" applyNumberFormat="0" applyBorder="0" applyAlignment="0" applyProtection="0"/>
    <xf numFmtId="0" fontId="23" fillId="0" borderId="6"/>
    <xf numFmtId="37" fontId="24" fillId="0" borderId="0"/>
    <xf numFmtId="180" fontId="25" fillId="0" borderId="0"/>
    <xf numFmtId="0" fontId="3" fillId="0" borderId="0"/>
    <xf numFmtId="10" fontId="3" fillId="0" borderId="0" applyFont="0" applyFill="0" applyBorder="0" applyAlignment="0" applyProtection="0"/>
    <xf numFmtId="30" fontId="26" fillId="0" borderId="0" applyNumberFormat="0" applyFill="0" applyBorder="0" applyAlignment="0" applyProtection="0">
      <alignment horizontal="left"/>
    </xf>
    <xf numFmtId="0" fontId="23" fillId="0" borderId="0"/>
    <xf numFmtId="40" fontId="27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25" fillId="0" borderId="0" xfId="0" applyFont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40" fillId="0" borderId="38" xfId="0" applyFont="1" applyBorder="1" applyAlignment="1">
      <alignment horizontal="center" vertical="center"/>
    </xf>
    <xf numFmtId="186" fontId="40" fillId="0" borderId="38" xfId="0" applyNumberFormat="1" applyFont="1" applyBorder="1" applyAlignment="1">
      <alignment horizontal="center" vertical="center" shrinkToFit="1"/>
    </xf>
    <xf numFmtId="41" fontId="40" fillId="0" borderId="38" xfId="0" applyNumberFormat="1" applyFont="1" applyBorder="1" applyAlignment="1">
      <alignment horizontal="right" vertical="center" shrinkToFit="1"/>
    </xf>
    <xf numFmtId="0" fontId="37" fillId="0" borderId="39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183" fontId="25" fillId="0" borderId="13" xfId="0" applyNumberFormat="1" applyFont="1" applyBorder="1" applyAlignment="1">
      <alignment horizontal="right" vertical="center"/>
    </xf>
    <xf numFmtId="0" fontId="25" fillId="0" borderId="13" xfId="0" applyFont="1" applyBorder="1" applyAlignment="1">
      <alignment horizontal="center" vertical="center"/>
    </xf>
    <xf numFmtId="183" fontId="25" fillId="3" borderId="13" xfId="25" applyNumberFormat="1" applyFont="1" applyFill="1" applyBorder="1" applyAlignment="1">
      <alignment horizontal="right" vertical="center"/>
    </xf>
    <xf numFmtId="41" fontId="39" fillId="0" borderId="13" xfId="0" applyNumberFormat="1" applyFont="1" applyBorder="1" applyAlignment="1">
      <alignment horizontal="right" vertical="center"/>
    </xf>
    <xf numFmtId="41" fontId="39" fillId="0" borderId="13" xfId="0" applyNumberFormat="1" applyFont="1" applyBorder="1" applyAlignment="1">
      <alignment vertical="center"/>
    </xf>
    <xf numFmtId="41" fontId="39" fillId="0" borderId="18" xfId="0" applyNumberFormat="1" applyFont="1" applyBorder="1" applyAlignment="1">
      <alignment vertical="center"/>
    </xf>
    <xf numFmtId="0" fontId="25" fillId="0" borderId="23" xfId="0" applyFont="1" applyBorder="1" applyAlignment="1">
      <alignment horizontal="center" vertical="center"/>
    </xf>
    <xf numFmtId="41" fontId="39" fillId="0" borderId="43" xfId="94" applyNumberFormat="1" applyFont="1" applyFill="1" applyBorder="1" applyAlignment="1">
      <alignment horizontal="left" vertical="center"/>
    </xf>
    <xf numFmtId="3" fontId="41" fillId="0" borderId="44" xfId="94" applyNumberFormat="1" applyFont="1" applyFill="1" applyBorder="1" applyAlignment="1">
      <alignment horizontal="left" vertical="center"/>
    </xf>
    <xf numFmtId="3" fontId="41" fillId="0" borderId="7" xfId="94" applyNumberFormat="1" applyFont="1" applyFill="1" applyBorder="1" applyAlignment="1">
      <alignment horizontal="left" vertical="center"/>
    </xf>
    <xf numFmtId="3" fontId="41" fillId="0" borderId="7" xfId="94" applyNumberFormat="1" applyFont="1" applyFill="1" applyBorder="1" applyAlignment="1">
      <alignment vertical="center"/>
    </xf>
    <xf numFmtId="190" fontId="25" fillId="0" borderId="43" xfId="0" applyNumberFormat="1" applyFont="1" applyBorder="1" applyAlignment="1">
      <alignment horizontal="center" vertical="center"/>
    </xf>
    <xf numFmtId="184" fontId="41" fillId="0" borderId="45" xfId="0" applyNumberFormat="1" applyFont="1" applyBorder="1" applyAlignment="1">
      <alignment vertical="center"/>
    </xf>
    <xf numFmtId="41" fontId="39" fillId="0" borderId="46" xfId="94" applyNumberFormat="1" applyFont="1" applyFill="1" applyBorder="1" applyAlignment="1">
      <alignment vertical="center"/>
    </xf>
    <xf numFmtId="41" fontId="41" fillId="0" borderId="8" xfId="94" applyNumberFormat="1" applyFont="1" applyFill="1" applyBorder="1" applyAlignment="1">
      <alignment horizontal="center" vertical="center"/>
    </xf>
    <xf numFmtId="205" fontId="41" fillId="0" borderId="8" xfId="94" applyNumberFormat="1" applyFont="1" applyFill="1" applyBorder="1" applyAlignment="1">
      <alignment vertical="center"/>
    </xf>
    <xf numFmtId="186" fontId="41" fillId="0" borderId="46" xfId="0" applyNumberFormat="1" applyFont="1" applyBorder="1" applyAlignment="1">
      <alignment horizontal="center" vertical="center"/>
    </xf>
    <xf numFmtId="184" fontId="41" fillId="0" borderId="9" xfId="0" applyNumberFormat="1" applyFont="1" applyBorder="1" applyAlignment="1">
      <alignment vertical="center"/>
    </xf>
    <xf numFmtId="190" fontId="25" fillId="0" borderId="13" xfId="0" applyNumberFormat="1" applyFont="1" applyBorder="1" applyAlignment="1">
      <alignment horizontal="center" vertical="center"/>
    </xf>
    <xf numFmtId="41" fontId="39" fillId="0" borderId="13" xfId="0" applyNumberFormat="1" applyFont="1" applyBorder="1" applyAlignment="1">
      <alignment horizontal="center" vertical="center"/>
    </xf>
    <xf numFmtId="190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206" fontId="25" fillId="0" borderId="5" xfId="0" applyNumberFormat="1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190" fontId="41" fillId="0" borderId="33" xfId="0" applyNumberFormat="1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190" fontId="25" fillId="0" borderId="22" xfId="0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41" fontId="39" fillId="0" borderId="43" xfId="0" applyNumberFormat="1" applyFont="1" applyBorder="1" applyAlignment="1">
      <alignment horizontal="right" vertical="center"/>
    </xf>
    <xf numFmtId="190" fontId="41" fillId="0" borderId="43" xfId="0" applyNumberFormat="1" applyFont="1" applyBorder="1" applyAlignment="1">
      <alignment horizontal="center" vertical="center"/>
    </xf>
    <xf numFmtId="184" fontId="25" fillId="0" borderId="45" xfId="0" applyNumberFormat="1" applyFont="1" applyBorder="1" applyAlignment="1">
      <alignment vertical="center"/>
    </xf>
    <xf numFmtId="190" fontId="25" fillId="0" borderId="26" xfId="0" applyNumberFormat="1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41" fontId="39" fillId="0" borderId="34" xfId="0" applyNumberFormat="1" applyFont="1" applyBorder="1" applyAlignment="1">
      <alignment horizontal="right" vertical="center"/>
    </xf>
    <xf numFmtId="41" fontId="41" fillId="0" borderId="33" xfId="94" applyNumberFormat="1" applyFont="1" applyFill="1" applyBorder="1" applyAlignment="1">
      <alignment horizontal="center" vertical="center"/>
    </xf>
    <xf numFmtId="41" fontId="41" fillId="0" borderId="34" xfId="0" applyNumberFormat="1" applyFont="1" applyBorder="1" applyAlignment="1">
      <alignment horizontal="center" vertical="center"/>
    </xf>
    <xf numFmtId="190" fontId="25" fillId="0" borderId="35" xfId="0" applyNumberFormat="1" applyFont="1" applyBorder="1" applyAlignment="1">
      <alignment horizontal="center" vertical="center"/>
    </xf>
    <xf numFmtId="41" fontId="39" fillId="0" borderId="52" xfId="0" applyNumberFormat="1" applyFont="1" applyBorder="1" applyAlignment="1">
      <alignment horizontal="right" vertical="center"/>
    </xf>
    <xf numFmtId="3" fontId="41" fillId="0" borderId="53" xfId="94" applyNumberFormat="1" applyFont="1" applyFill="1" applyBorder="1" applyAlignment="1">
      <alignment horizontal="left" vertical="center"/>
    </xf>
    <xf numFmtId="3" fontId="41" fillId="0" borderId="51" xfId="94" applyNumberFormat="1" applyFont="1" applyFill="1" applyBorder="1" applyAlignment="1">
      <alignment horizontal="left" vertical="center"/>
    </xf>
    <xf numFmtId="3" fontId="41" fillId="0" borderId="51" xfId="94" applyNumberFormat="1" applyFont="1" applyFill="1" applyBorder="1" applyAlignment="1">
      <alignment vertical="center"/>
    </xf>
    <xf numFmtId="190" fontId="41" fillId="0" borderId="52" xfId="0" applyNumberFormat="1" applyFont="1" applyBorder="1" applyAlignment="1">
      <alignment horizontal="center" vertical="center"/>
    </xf>
    <xf numFmtId="184" fontId="41" fillId="0" borderId="37" xfId="0" applyNumberFormat="1" applyFont="1" applyBorder="1" applyAlignment="1">
      <alignment vertical="center"/>
    </xf>
    <xf numFmtId="207" fontId="41" fillId="0" borderId="33" xfId="94" applyNumberFormat="1" applyFont="1" applyFill="1" applyBorder="1" applyAlignment="1">
      <alignment vertical="center"/>
    </xf>
    <xf numFmtId="10" fontId="41" fillId="0" borderId="36" xfId="0" applyNumberFormat="1" applyFont="1" applyBorder="1" applyAlignment="1">
      <alignment vertical="center"/>
    </xf>
    <xf numFmtId="190" fontId="25" fillId="0" borderId="41" xfId="0" applyNumberFormat="1" applyFont="1" applyBorder="1" applyAlignment="1">
      <alignment horizontal="center" vertical="center"/>
    </xf>
    <xf numFmtId="3" fontId="41" fillId="0" borderId="55" xfId="94" applyNumberFormat="1" applyFont="1" applyFill="1" applyBorder="1" applyAlignment="1">
      <alignment horizontal="left" vertical="center"/>
    </xf>
    <xf numFmtId="3" fontId="41" fillId="0" borderId="0" xfId="94" applyNumberFormat="1" applyFont="1" applyFill="1" applyBorder="1" applyAlignment="1">
      <alignment horizontal="left" vertical="center"/>
    </xf>
    <xf numFmtId="3" fontId="41" fillId="0" borderId="0" xfId="94" applyNumberFormat="1" applyFont="1" applyFill="1" applyBorder="1" applyAlignment="1">
      <alignment vertical="center"/>
    </xf>
    <xf numFmtId="190" fontId="41" fillId="0" borderId="54" xfId="0" applyNumberFormat="1" applyFont="1" applyBorder="1" applyAlignment="1">
      <alignment horizontal="center" vertical="center"/>
    </xf>
    <xf numFmtId="184" fontId="41" fillId="0" borderId="56" xfId="0" applyNumberFormat="1" applyFont="1" applyBorder="1" applyAlignment="1">
      <alignment vertical="center"/>
    </xf>
    <xf numFmtId="41" fontId="41" fillId="0" borderId="46" xfId="0" applyNumberFormat="1" applyFont="1" applyBorder="1" applyAlignment="1">
      <alignment horizontal="center" vertical="center"/>
    </xf>
    <xf numFmtId="41" fontId="39" fillId="0" borderId="27" xfId="0" applyNumberFormat="1" applyFont="1" applyBorder="1" applyAlignment="1">
      <alignment horizontal="right" vertical="center"/>
    </xf>
    <xf numFmtId="41" fontId="39" fillId="0" borderId="38" xfId="0" applyNumberFormat="1" applyFont="1" applyBorder="1" applyAlignment="1">
      <alignment horizontal="right" vertical="center"/>
    </xf>
    <xf numFmtId="202" fontId="25" fillId="0" borderId="28" xfId="0" applyNumberFormat="1" applyFont="1" applyBorder="1" applyAlignment="1">
      <alignment horizontal="center" vertical="center" wrapText="1" shrinkToFit="1"/>
    </xf>
    <xf numFmtId="183" fontId="25" fillId="3" borderId="27" xfId="25" applyNumberFormat="1" applyFont="1" applyFill="1" applyBorder="1" applyAlignment="1">
      <alignment horizontal="right" vertical="center"/>
    </xf>
    <xf numFmtId="183" fontId="25" fillId="0" borderId="23" xfId="0" applyNumberFormat="1" applyFont="1" applyBorder="1" applyAlignment="1">
      <alignment horizontal="right" vertical="center"/>
    </xf>
    <xf numFmtId="183" fontId="25" fillId="3" borderId="23" xfId="25" applyNumberFormat="1" applyFont="1" applyFill="1" applyBorder="1" applyAlignment="1">
      <alignment horizontal="right" vertical="center"/>
    </xf>
    <xf numFmtId="41" fontId="25" fillId="0" borderId="23" xfId="0" applyNumberFormat="1" applyFont="1" applyBorder="1" applyAlignment="1">
      <alignment vertical="center"/>
    </xf>
    <xf numFmtId="202" fontId="25" fillId="0" borderId="24" xfId="0" applyNumberFormat="1" applyFont="1" applyBorder="1" applyAlignment="1">
      <alignment horizontal="center" vertical="center" wrapText="1" shrinkToFit="1"/>
    </xf>
    <xf numFmtId="183" fontId="25" fillId="0" borderId="27" xfId="0" applyNumberFormat="1" applyFont="1" applyBorder="1" applyAlignment="1">
      <alignment horizontal="right" vertical="center"/>
    </xf>
    <xf numFmtId="41" fontId="25" fillId="0" borderId="27" xfId="0" applyNumberFormat="1" applyFont="1" applyBorder="1" applyAlignment="1">
      <alignment vertical="center"/>
    </xf>
    <xf numFmtId="190" fontId="25" fillId="0" borderId="0" xfId="0" applyNumberFormat="1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41" fontId="39" fillId="0" borderId="41" xfId="0" applyNumberFormat="1" applyFont="1" applyBorder="1" applyAlignment="1">
      <alignment horizontal="right" vertical="center"/>
    </xf>
    <xf numFmtId="0" fontId="25" fillId="0" borderId="0" xfId="0" applyFont="1" applyBorder="1" applyAlignment="1">
      <alignment horizontal="center" vertical="center"/>
    </xf>
    <xf numFmtId="206" fontId="25" fillId="0" borderId="0" xfId="0" applyNumberFormat="1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190" fontId="25" fillId="0" borderId="23" xfId="0" applyNumberFormat="1" applyFont="1" applyBorder="1" applyAlignment="1">
      <alignment horizontal="center" vertical="center"/>
    </xf>
    <xf numFmtId="41" fontId="39" fillId="0" borderId="23" xfId="0" applyNumberFormat="1" applyFont="1" applyBorder="1" applyAlignment="1">
      <alignment horizontal="right" vertical="center"/>
    </xf>
    <xf numFmtId="3" fontId="41" fillId="0" borderId="23" xfId="94" applyNumberFormat="1" applyFont="1" applyFill="1" applyBorder="1" applyAlignment="1">
      <alignment horizontal="left" vertical="center"/>
    </xf>
    <xf numFmtId="206" fontId="25" fillId="0" borderId="23" xfId="0" applyNumberFormat="1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205" fontId="41" fillId="0" borderId="38" xfId="94" applyNumberFormat="1" applyFont="1" applyFill="1" applyBorder="1" applyAlignment="1">
      <alignment vertical="center"/>
    </xf>
    <xf numFmtId="41" fontId="41" fillId="0" borderId="38" xfId="0" applyNumberFormat="1" applyFont="1" applyBorder="1" applyAlignment="1">
      <alignment horizontal="center" vertical="center"/>
    </xf>
    <xf numFmtId="41" fontId="41" fillId="0" borderId="23" xfId="0" applyNumberFormat="1" applyFont="1" applyBorder="1" applyAlignment="1">
      <alignment horizontal="right" vertical="center"/>
    </xf>
    <xf numFmtId="186" fontId="25" fillId="0" borderId="61" xfId="0" applyNumberFormat="1" applyFont="1" applyBorder="1" applyAlignment="1">
      <alignment horizontal="center" vertical="center"/>
    </xf>
    <xf numFmtId="186" fontId="25" fillId="0" borderId="5" xfId="0" applyNumberFormat="1" applyFont="1" applyBorder="1" applyAlignment="1">
      <alignment horizontal="center" vertical="center"/>
    </xf>
    <xf numFmtId="186" fontId="25" fillId="0" borderId="11" xfId="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192" fontId="39" fillId="0" borderId="13" xfId="0" applyNumberFormat="1" applyFont="1" applyBorder="1" applyAlignment="1">
      <alignment horizontal="center" vertical="center"/>
    </xf>
    <xf numFmtId="0" fontId="0" fillId="0" borderId="0" xfId="0" applyAlignment="1"/>
    <xf numFmtId="3" fontId="44" fillId="0" borderId="13" xfId="0" applyNumberFormat="1" applyFont="1" applyBorder="1" applyAlignment="1">
      <alignment horizontal="center" vertical="center"/>
    </xf>
    <xf numFmtId="3" fontId="44" fillId="0" borderId="42" xfId="0" applyNumberFormat="1" applyFont="1" applyBorder="1" applyAlignment="1">
      <alignment horizontal="center" vertical="center"/>
    </xf>
    <xf numFmtId="3" fontId="44" fillId="0" borderId="11" xfId="0" applyNumberFormat="1" applyFont="1" applyBorder="1" applyAlignment="1">
      <alignment horizontal="center" vertical="center"/>
    </xf>
    <xf numFmtId="3" fontId="45" fillId="0" borderId="62" xfId="0" applyNumberFormat="1" applyFont="1" applyBorder="1" applyAlignment="1">
      <alignment horizontal="left" vertical="center"/>
    </xf>
    <xf numFmtId="3" fontId="45" fillId="0" borderId="54" xfId="0" applyNumberFormat="1" applyFont="1" applyBorder="1" applyAlignment="1">
      <alignment horizontal="left" vertical="center"/>
    </xf>
    <xf numFmtId="3" fontId="45" fillId="0" borderId="0" xfId="0" applyNumberFormat="1" applyFont="1" applyAlignment="1">
      <alignment horizontal="left" vertical="center"/>
    </xf>
    <xf numFmtId="3" fontId="45" fillId="0" borderId="41" xfId="0" applyNumberFormat="1" applyFont="1" applyBorder="1" applyAlignment="1">
      <alignment horizontal="left" vertical="center"/>
    </xf>
    <xf numFmtId="3" fontId="45" fillId="0" borderId="54" xfId="0" applyNumberFormat="1" applyFont="1" applyBorder="1" applyAlignment="1">
      <alignment vertical="center"/>
    </xf>
    <xf numFmtId="3" fontId="45" fillId="0" borderId="54" xfId="0" applyNumberFormat="1" applyFont="1" applyBorder="1" applyAlignment="1">
      <alignment horizontal="right" vertical="center"/>
    </xf>
    <xf numFmtId="3" fontId="45" fillId="0" borderId="20" xfId="0" applyNumberFormat="1" applyFont="1" applyBorder="1" applyAlignment="1">
      <alignment horizontal="left" vertical="center"/>
    </xf>
    <xf numFmtId="3" fontId="45" fillId="0" borderId="33" xfId="0" applyNumberFormat="1" applyFont="1" applyBorder="1" applyAlignment="1">
      <alignment horizontal="left" vertical="center"/>
    </xf>
    <xf numFmtId="3" fontId="45" fillId="0" borderId="26" xfId="0" applyNumberFormat="1" applyFont="1" applyBorder="1" applyAlignment="1">
      <alignment horizontal="left" vertical="center"/>
    </xf>
    <xf numFmtId="3" fontId="45" fillId="0" borderId="34" xfId="0" applyNumberFormat="1" applyFont="1" applyBorder="1" applyAlignment="1">
      <alignment vertical="center"/>
    </xf>
    <xf numFmtId="3" fontId="45" fillId="0" borderId="48" xfId="0" applyNumberFormat="1" applyFont="1" applyBorder="1" applyAlignment="1">
      <alignment horizontal="left" vertical="center"/>
    </xf>
    <xf numFmtId="3" fontId="45" fillId="0" borderId="34" xfId="0" applyNumberFormat="1" applyFont="1" applyBorder="1" applyAlignment="1">
      <alignment horizontal="left" vertical="center"/>
    </xf>
    <xf numFmtId="3" fontId="45" fillId="0" borderId="63" xfId="0" applyNumberFormat="1" applyFont="1" applyBorder="1" applyAlignment="1">
      <alignment horizontal="left" vertical="center"/>
    </xf>
    <xf numFmtId="3" fontId="45" fillId="0" borderId="32" xfId="0" applyNumberFormat="1" applyFont="1" applyBorder="1" applyAlignment="1">
      <alignment horizontal="left" vertical="center"/>
    </xf>
    <xf numFmtId="3" fontId="45" fillId="0" borderId="16" xfId="0" applyNumberFormat="1" applyFont="1" applyBorder="1" applyAlignment="1">
      <alignment horizontal="left" vertical="center"/>
    </xf>
    <xf numFmtId="3" fontId="45" fillId="0" borderId="8" xfId="0" applyNumberFormat="1" applyFont="1" applyBorder="1" applyAlignment="1">
      <alignment horizontal="left" vertical="center"/>
    </xf>
    <xf numFmtId="3" fontId="45" fillId="0" borderId="15" xfId="0" applyNumberFormat="1" applyFont="1" applyBorder="1" applyAlignment="1">
      <alignment horizontal="left" vertical="center"/>
    </xf>
    <xf numFmtId="3" fontId="45" fillId="0" borderId="46" xfId="0" applyNumberFormat="1" applyFont="1" applyBorder="1" applyAlignment="1">
      <alignment vertical="center"/>
    </xf>
    <xf numFmtId="3" fontId="45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4" fillId="0" borderId="42" xfId="0" applyNumberFormat="1" applyFont="1" applyBorder="1" applyAlignment="1">
      <alignment horizontal="center" vertical="center"/>
    </xf>
    <xf numFmtId="0" fontId="45" fillId="0" borderId="54" xfId="0" applyNumberFormat="1" applyFont="1" applyBorder="1" applyAlignment="1">
      <alignment horizontal="right" vertical="center"/>
    </xf>
    <xf numFmtId="0" fontId="45" fillId="0" borderId="34" xfId="0" applyNumberFormat="1" applyFont="1" applyBorder="1" applyAlignment="1">
      <alignment horizontal="right" vertical="center"/>
    </xf>
    <xf numFmtId="0" fontId="45" fillId="0" borderId="46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5" fillId="0" borderId="34" xfId="0" applyNumberFormat="1" applyFont="1" applyBorder="1" applyAlignment="1">
      <alignment horizontal="right" vertical="center"/>
    </xf>
    <xf numFmtId="10" fontId="45" fillId="0" borderId="54" xfId="0" applyNumberFormat="1" applyFont="1" applyBorder="1" applyAlignment="1">
      <alignment horizontal="right" vertical="center"/>
    </xf>
    <xf numFmtId="192" fontId="25" fillId="0" borderId="23" xfId="0" applyNumberFormat="1" applyFont="1" applyBorder="1" applyAlignment="1">
      <alignment vertical="center"/>
    </xf>
    <xf numFmtId="41" fontId="25" fillId="0" borderId="23" xfId="0" applyNumberFormat="1" applyFont="1" applyBorder="1" applyAlignment="1">
      <alignment horizontal="right" vertical="center"/>
    </xf>
    <xf numFmtId="41" fontId="25" fillId="0" borderId="24" xfId="0" applyNumberFormat="1" applyFont="1" applyBorder="1" applyAlignment="1">
      <alignment vertical="center"/>
    </xf>
    <xf numFmtId="183" fontId="25" fillId="0" borderId="15" xfId="0" applyNumberFormat="1" applyFont="1" applyBorder="1" applyAlignment="1">
      <alignment horizontal="right" vertical="center"/>
    </xf>
    <xf numFmtId="0" fontId="25" fillId="0" borderId="15" xfId="0" applyFont="1" applyBorder="1" applyAlignment="1">
      <alignment horizontal="center" vertical="center"/>
    </xf>
    <xf numFmtId="183" fontId="25" fillId="3" borderId="15" xfId="25" applyNumberFormat="1" applyFont="1" applyFill="1" applyBorder="1" applyAlignment="1">
      <alignment horizontal="right" vertical="center"/>
    </xf>
    <xf numFmtId="41" fontId="39" fillId="0" borderId="46" xfId="0" applyNumberFormat="1" applyFont="1" applyBorder="1" applyAlignment="1">
      <alignment horizontal="right" vertical="center"/>
    </xf>
    <xf numFmtId="41" fontId="39" fillId="0" borderId="8" xfId="0" applyNumberFormat="1" applyFont="1" applyBorder="1" applyAlignment="1">
      <alignment vertical="center"/>
    </xf>
    <xf numFmtId="41" fontId="39" fillId="0" borderId="46" xfId="0" applyNumberFormat="1" applyFont="1" applyBorder="1" applyAlignment="1">
      <alignment vertical="center"/>
    </xf>
    <xf numFmtId="41" fontId="39" fillId="0" borderId="9" xfId="0" applyNumberFormat="1" applyFont="1" applyBorder="1" applyAlignment="1">
      <alignment vertical="center"/>
    </xf>
    <xf numFmtId="0" fontId="0" fillId="0" borderId="0" xfId="0" applyAlignment="1"/>
    <xf numFmtId="0" fontId="37" fillId="0" borderId="27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0" xfId="0" applyFont="1">
      <alignment vertical="center"/>
    </xf>
    <xf numFmtId="41" fontId="28" fillId="0" borderId="38" xfId="0" applyNumberFormat="1" applyFont="1" applyBorder="1" applyAlignment="1">
      <alignment horizontal="right" vertical="center" shrinkToFit="1"/>
    </xf>
    <xf numFmtId="192" fontId="25" fillId="0" borderId="47" xfId="0" applyNumberFormat="1" applyFont="1" applyBorder="1" applyAlignment="1">
      <alignment vertical="center"/>
    </xf>
    <xf numFmtId="3" fontId="25" fillId="0" borderId="47" xfId="94" applyNumberFormat="1" applyFont="1" applyFill="1" applyBorder="1" applyAlignment="1">
      <alignment horizontal="center" vertical="center"/>
    </xf>
    <xf numFmtId="3" fontId="25" fillId="0" borderId="49" xfId="94" applyNumberFormat="1" applyFont="1" applyFill="1" applyBorder="1" applyAlignment="1">
      <alignment horizontal="center" vertical="center"/>
    </xf>
    <xf numFmtId="3" fontId="25" fillId="0" borderId="38" xfId="94" applyNumberFormat="1" applyFont="1" applyFill="1" applyBorder="1" applyAlignment="1">
      <alignment horizontal="left" vertical="center"/>
    </xf>
    <xf numFmtId="41" fontId="28" fillId="0" borderId="8" xfId="0" applyNumberFormat="1" applyFont="1" applyBorder="1" applyAlignment="1">
      <alignment vertical="center"/>
    </xf>
    <xf numFmtId="41" fontId="28" fillId="0" borderId="13" xfId="0" applyNumberFormat="1" applyFont="1" applyBorder="1" applyAlignment="1">
      <alignment vertical="center"/>
    </xf>
    <xf numFmtId="3" fontId="25" fillId="0" borderId="7" xfId="94" applyNumberFormat="1" applyFont="1" applyFill="1" applyBorder="1" applyAlignment="1">
      <alignment horizontal="left" vertical="center"/>
    </xf>
    <xf numFmtId="3" fontId="25" fillId="0" borderId="8" xfId="94" applyNumberFormat="1" applyFont="1" applyFill="1" applyBorder="1" applyAlignment="1">
      <alignment horizontal="center" vertical="center"/>
    </xf>
    <xf numFmtId="3" fontId="25" fillId="0" borderId="33" xfId="94" applyNumberFormat="1" applyFont="1" applyFill="1" applyBorder="1" applyAlignment="1">
      <alignment horizontal="center" vertical="center"/>
    </xf>
    <xf numFmtId="3" fontId="25" fillId="0" borderId="51" xfId="94" applyNumberFormat="1" applyFont="1" applyFill="1" applyBorder="1" applyAlignment="1">
      <alignment horizontal="left" vertical="center"/>
    </xf>
    <xf numFmtId="3" fontId="25" fillId="0" borderId="0" xfId="94" applyNumberFormat="1" applyFont="1" applyFill="1" applyBorder="1" applyAlignment="1">
      <alignment horizontal="left" vertical="center"/>
    </xf>
    <xf numFmtId="204" fontId="28" fillId="0" borderId="7" xfId="94" applyNumberFormat="1" applyFont="1" applyFill="1" applyBorder="1" applyAlignment="1">
      <alignment horizontal="center" vertical="center"/>
    </xf>
    <xf numFmtId="3" fontId="25" fillId="0" borderId="8" xfId="94" quotePrefix="1" applyNumberFormat="1" applyFont="1" applyFill="1" applyBorder="1" applyAlignment="1">
      <alignment horizontal="center" vertical="center"/>
    </xf>
    <xf numFmtId="3" fontId="25" fillId="0" borderId="33" xfId="94" quotePrefix="1" applyNumberFormat="1" applyFont="1" applyFill="1" applyBorder="1" applyAlignment="1">
      <alignment horizontal="center" vertical="center"/>
    </xf>
    <xf numFmtId="204" fontId="28" fillId="0" borderId="51" xfId="94" applyNumberFormat="1" applyFont="1" applyFill="1" applyBorder="1" applyAlignment="1">
      <alignment horizontal="center" vertical="center"/>
    </xf>
    <xf numFmtId="204" fontId="28" fillId="0" borderId="0" xfId="94" applyNumberFormat="1" applyFont="1" applyFill="1" applyBorder="1" applyAlignment="1">
      <alignment horizontal="center" vertical="center"/>
    </xf>
    <xf numFmtId="4" fontId="41" fillId="0" borderId="8" xfId="94" applyNumberFormat="1" applyFont="1" applyFill="1" applyBorder="1" applyAlignment="1">
      <alignment vertical="center"/>
    </xf>
    <xf numFmtId="184" fontId="41" fillId="0" borderId="45" xfId="0" applyNumberFormat="1" applyFont="1" applyBorder="1" applyAlignment="1">
      <alignment horizontal="center" vertical="center"/>
    </xf>
    <xf numFmtId="3" fontId="44" fillId="0" borderId="12" xfId="0" applyNumberFormat="1" applyFont="1" applyBorder="1" applyAlignment="1">
      <alignment horizontal="center" vertical="center"/>
    </xf>
    <xf numFmtId="3" fontId="45" fillId="0" borderId="34" xfId="0" applyNumberFormat="1" applyFont="1" applyBorder="1" applyAlignment="1">
      <alignment horizontal="center" vertical="center"/>
    </xf>
    <xf numFmtId="208" fontId="45" fillId="0" borderId="34" xfId="0" applyNumberFormat="1" applyFont="1" applyBorder="1" applyAlignment="1">
      <alignment horizontal="right" vertical="center"/>
    </xf>
    <xf numFmtId="3" fontId="45" fillId="0" borderId="34" xfId="0" applyNumberFormat="1" applyFont="1" applyBorder="1" applyAlignment="1">
      <alignment horizontal="right" vertical="center"/>
    </xf>
    <xf numFmtId="209" fontId="45" fillId="0" borderId="34" xfId="0" applyNumberFormat="1" applyFont="1" applyBorder="1" applyAlignment="1">
      <alignment vertical="center"/>
    </xf>
    <xf numFmtId="3" fontId="45" fillId="0" borderId="14" xfId="0" applyNumberFormat="1" applyFont="1" applyBorder="1" applyAlignment="1">
      <alignment vertical="center"/>
    </xf>
    <xf numFmtId="3" fontId="45" fillId="0" borderId="2" xfId="0" applyNumberFormat="1" applyFont="1" applyBorder="1" applyAlignment="1">
      <alignment vertical="center"/>
    </xf>
    <xf numFmtId="3" fontId="45" fillId="0" borderId="63" xfId="0" applyNumberFormat="1" applyFont="1" applyBorder="1" applyAlignment="1">
      <alignment horizontal="center" vertical="center"/>
    </xf>
    <xf numFmtId="183" fontId="28" fillId="0" borderId="13" xfId="0" applyNumberFormat="1" applyFont="1" applyBorder="1" applyAlignment="1">
      <alignment horizontal="right" vertical="center"/>
    </xf>
    <xf numFmtId="0" fontId="28" fillId="0" borderId="13" xfId="0" applyFont="1" applyBorder="1" applyAlignment="1">
      <alignment horizontal="center" vertical="center"/>
    </xf>
    <xf numFmtId="183" fontId="28" fillId="3" borderId="13" xfId="25" applyNumberFormat="1" applyFont="1" applyFill="1" applyBorder="1" applyAlignment="1">
      <alignment horizontal="right" vertical="center"/>
    </xf>
    <xf numFmtId="3" fontId="28" fillId="0" borderId="13" xfId="0" applyNumberFormat="1" applyFont="1" applyFill="1" applyBorder="1" applyAlignment="1">
      <alignment vertical="center"/>
    </xf>
    <xf numFmtId="202" fontId="28" fillId="0" borderId="18" xfId="0" applyNumberFormat="1" applyFont="1" applyBorder="1" applyAlignment="1">
      <alignment horizontal="center" vertical="center" wrapText="1" shrinkToFit="1"/>
    </xf>
    <xf numFmtId="3" fontId="46" fillId="0" borderId="48" xfId="0" applyNumberFormat="1" applyFont="1" applyBorder="1" applyAlignment="1">
      <alignment horizontal="center" vertical="center"/>
    </xf>
    <xf numFmtId="41" fontId="25" fillId="0" borderId="27" xfId="0" applyNumberFormat="1" applyFont="1" applyBorder="1" applyAlignment="1">
      <alignment horizontal="right" vertical="center"/>
    </xf>
    <xf numFmtId="41" fontId="28" fillId="0" borderId="61" xfId="0" applyNumberFormat="1" applyFont="1" applyBorder="1" applyAlignment="1">
      <alignment horizontal="right" vertical="center"/>
    </xf>
    <xf numFmtId="186" fontId="28" fillId="0" borderId="61" xfId="0" applyNumberFormat="1" applyFont="1" applyBorder="1" applyAlignment="1">
      <alignment horizontal="left" vertical="center"/>
    </xf>
    <xf numFmtId="41" fontId="39" fillId="0" borderId="61" xfId="0" applyNumberFormat="1" applyFont="1" applyBorder="1" applyAlignment="1">
      <alignment horizontal="right" vertical="center"/>
    </xf>
    <xf numFmtId="192" fontId="41" fillId="0" borderId="13" xfId="0" applyNumberFormat="1" applyFont="1" applyBorder="1" applyAlignment="1">
      <alignment vertical="center"/>
    </xf>
    <xf numFmtId="3" fontId="47" fillId="0" borderId="48" xfId="0" applyNumberFormat="1" applyFont="1" applyBorder="1" applyAlignment="1">
      <alignment horizontal="center" vertical="center"/>
    </xf>
    <xf numFmtId="3" fontId="25" fillId="0" borderId="23" xfId="0" applyNumberFormat="1" applyFont="1" applyFill="1" applyBorder="1" applyAlignment="1">
      <alignment vertical="center"/>
    </xf>
    <xf numFmtId="3" fontId="25" fillId="0" borderId="27" xfId="0" applyNumberFormat="1" applyFont="1" applyFill="1" applyBorder="1" applyAlignment="1">
      <alignment vertical="center"/>
    </xf>
    <xf numFmtId="10" fontId="45" fillId="0" borderId="34" xfId="0" applyNumberFormat="1" applyFont="1" applyBorder="1" applyAlignment="1">
      <alignment horizontal="right" vertical="center"/>
    </xf>
    <xf numFmtId="0" fontId="25" fillId="0" borderId="27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0" xfId="0" applyAlignment="1"/>
    <xf numFmtId="3" fontId="44" fillId="0" borderId="10" xfId="0" applyNumberFormat="1" applyFont="1" applyBorder="1" applyAlignment="1">
      <alignment horizontal="center" vertical="center"/>
    </xf>
    <xf numFmtId="3" fontId="44" fillId="0" borderId="5" xfId="0" applyNumberFormat="1" applyFont="1" applyBorder="1" applyAlignment="1">
      <alignment horizontal="center" vertical="center"/>
    </xf>
    <xf numFmtId="0" fontId="39" fillId="3" borderId="12" xfId="0" applyFont="1" applyFill="1" applyBorder="1" applyAlignment="1">
      <alignment horizontal="center" vertical="center"/>
    </xf>
    <xf numFmtId="0" fontId="39" fillId="3" borderId="13" xfId="0" applyFont="1" applyFill="1" applyBorder="1" applyAlignment="1">
      <alignment horizontal="center" vertical="center"/>
    </xf>
    <xf numFmtId="0" fontId="39" fillId="0" borderId="58" xfId="0" applyFont="1" applyBorder="1" applyAlignment="1">
      <alignment horizontal="left" vertical="center"/>
    </xf>
    <xf numFmtId="0" fontId="39" fillId="0" borderId="59" xfId="0" applyFont="1" applyBorder="1" applyAlignment="1">
      <alignment horizontal="left" vertical="center"/>
    </xf>
    <xf numFmtId="0" fontId="39" fillId="0" borderId="60" xfId="0" applyFont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8" fillId="0" borderId="29" xfId="0" applyFont="1" applyBorder="1" applyAlignment="1">
      <alignment horizontal="left" vertical="center" indent="1" shrinkToFit="1"/>
    </xf>
    <xf numFmtId="0" fontId="38" fillId="0" borderId="57" xfId="0" applyFont="1" applyBorder="1" applyAlignment="1">
      <alignment horizontal="left" vertical="center" indent="1" shrinkToFit="1"/>
    </xf>
    <xf numFmtId="0" fontId="38" fillId="0" borderId="30" xfId="0" applyFont="1" applyBorder="1" applyAlignment="1">
      <alignment horizontal="left" vertical="center" indent="1" shrinkToFit="1"/>
    </xf>
    <xf numFmtId="0" fontId="38" fillId="0" borderId="31" xfId="0" applyFont="1" applyBorder="1" applyAlignment="1">
      <alignment horizontal="left" vertical="center" indent="1" shrinkToFit="1"/>
    </xf>
    <xf numFmtId="0" fontId="37" fillId="0" borderId="27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39" fillId="0" borderId="16" xfId="0" applyFont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9" fillId="0" borderId="46" xfId="0" applyFont="1" applyBorder="1" applyAlignment="1">
      <alignment horizontal="left" vertical="center"/>
    </xf>
    <xf numFmtId="0" fontId="25" fillId="0" borderId="21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9" fillId="0" borderId="17" xfId="0" applyFont="1" applyBorder="1" applyAlignment="1">
      <alignment vertical="center"/>
    </xf>
    <xf numFmtId="0" fontId="39" fillId="0" borderId="7" xfId="0" applyFont="1" applyBorder="1" applyAlignment="1">
      <alignment vertical="center"/>
    </xf>
    <xf numFmtId="0" fontId="39" fillId="0" borderId="43" xfId="0" applyFont="1" applyBorder="1" applyAlignment="1">
      <alignment vertical="center"/>
    </xf>
    <xf numFmtId="0" fontId="39" fillId="0" borderId="16" xfId="0" applyFont="1" applyBorder="1" applyAlignment="1">
      <alignment vertical="center"/>
    </xf>
    <xf numFmtId="0" fontId="39" fillId="0" borderId="8" xfId="0" applyFont="1" applyBorder="1" applyAlignment="1">
      <alignment vertical="center"/>
    </xf>
    <xf numFmtId="0" fontId="39" fillId="0" borderId="46" xfId="0" applyFont="1" applyBorder="1" applyAlignment="1">
      <alignment vertical="center"/>
    </xf>
    <xf numFmtId="0" fontId="39" fillId="0" borderId="12" xfId="0" applyFont="1" applyBorder="1" applyAlignment="1">
      <alignment horizontal="left" vertical="center"/>
    </xf>
    <xf numFmtId="0" fontId="39" fillId="0" borderId="42" xfId="0" applyFont="1" applyBorder="1" applyAlignment="1">
      <alignment horizontal="left" vertical="center"/>
    </xf>
    <xf numFmtId="0" fontId="39" fillId="0" borderId="13" xfId="0" applyFont="1" applyBorder="1" applyAlignment="1">
      <alignment horizontal="left" vertical="center"/>
    </xf>
    <xf numFmtId="0" fontId="39" fillId="0" borderId="17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43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39" fillId="0" borderId="17" xfId="0" applyFont="1" applyBorder="1" applyAlignment="1">
      <alignment horizontal="left" vertical="center"/>
    </xf>
    <xf numFmtId="0" fontId="39" fillId="0" borderId="7" xfId="0" applyFont="1" applyBorder="1" applyAlignment="1">
      <alignment horizontal="left" vertical="center"/>
    </xf>
    <xf numFmtId="0" fontId="39" fillId="0" borderId="43" xfId="0" applyFont="1" applyBorder="1" applyAlignment="1">
      <alignment horizontal="left" vertical="center"/>
    </xf>
    <xf numFmtId="0" fontId="39" fillId="0" borderId="21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190" fontId="25" fillId="0" borderId="22" xfId="0" applyNumberFormat="1" applyFont="1" applyBorder="1" applyAlignment="1">
      <alignment horizontal="center" vertical="center"/>
    </xf>
    <xf numFmtId="190" fontId="25" fillId="0" borderId="15" xfId="0" applyNumberFormat="1" applyFont="1" applyBorder="1" applyAlignment="1">
      <alignment horizontal="center" vertical="center"/>
    </xf>
    <xf numFmtId="192" fontId="39" fillId="0" borderId="23" xfId="0" applyNumberFormat="1" applyFont="1" applyBorder="1" applyAlignment="1">
      <alignment horizontal="center" vertical="center"/>
    </xf>
    <xf numFmtId="192" fontId="39" fillId="0" borderId="38" xfId="0" applyNumberFormat="1" applyFont="1" applyBorder="1" applyAlignment="1">
      <alignment horizontal="center" vertical="center"/>
    </xf>
    <xf numFmtId="192" fontId="39" fillId="0" borderId="22" xfId="0" applyNumberFormat="1" applyFont="1" applyBorder="1" applyAlignment="1">
      <alignment horizontal="center" vertical="center"/>
    </xf>
    <xf numFmtId="192" fontId="39" fillId="0" borderId="15" xfId="0" applyNumberFormat="1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3" fontId="39" fillId="0" borderId="22" xfId="94" applyNumberFormat="1" applyFont="1" applyFill="1" applyBorder="1" applyAlignment="1">
      <alignment horizontal="center" vertical="center"/>
    </xf>
    <xf numFmtId="3" fontId="39" fillId="0" borderId="15" xfId="94" applyNumberFormat="1" applyFont="1" applyFill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52"/>
  <sheetViews>
    <sheetView showZeros="0" tabSelected="1" view="pageBreakPreview" zoomScaleNormal="100" zoomScaleSheetLayoutView="100" workbookViewId="0">
      <selection activeCell="E27" sqref="E27"/>
    </sheetView>
  </sheetViews>
  <sheetFormatPr defaultRowHeight="12.75"/>
  <cols>
    <col min="1" max="1" width="0.83203125" style="91" customWidth="1"/>
    <col min="2" max="3" width="3.1640625" style="91" customWidth="1"/>
    <col min="4" max="4" width="22.5" style="91" customWidth="1"/>
    <col min="5" max="5" width="5.5" style="91" customWidth="1"/>
    <col min="6" max="6" width="18" style="91" customWidth="1"/>
    <col min="7" max="7" width="7.1640625" style="120" customWidth="1"/>
    <col min="8" max="8" width="41.5" style="91" customWidth="1"/>
    <col min="9" max="256" width="9.33203125" style="91"/>
    <col min="257" max="257" width="0.83203125" style="91" customWidth="1"/>
    <col min="258" max="259" width="3.1640625" style="91" customWidth="1"/>
    <col min="260" max="260" width="22.5" style="91" customWidth="1"/>
    <col min="261" max="261" width="5.5" style="91" customWidth="1"/>
    <col min="262" max="262" width="18" style="91" customWidth="1"/>
    <col min="263" max="263" width="6.33203125" style="91" customWidth="1"/>
    <col min="264" max="264" width="41.5" style="91" customWidth="1"/>
    <col min="265" max="512" width="9.33203125" style="91"/>
    <col min="513" max="513" width="0.83203125" style="91" customWidth="1"/>
    <col min="514" max="515" width="3.1640625" style="91" customWidth="1"/>
    <col min="516" max="516" width="22.5" style="91" customWidth="1"/>
    <col min="517" max="517" width="5.5" style="91" customWidth="1"/>
    <col min="518" max="518" width="18" style="91" customWidth="1"/>
    <col min="519" max="519" width="6.33203125" style="91" customWidth="1"/>
    <col min="520" max="520" width="41.5" style="91" customWidth="1"/>
    <col min="521" max="768" width="9.33203125" style="91"/>
    <col min="769" max="769" width="0.83203125" style="91" customWidth="1"/>
    <col min="770" max="771" width="3.1640625" style="91" customWidth="1"/>
    <col min="772" max="772" width="22.5" style="91" customWidth="1"/>
    <col min="773" max="773" width="5.5" style="91" customWidth="1"/>
    <col min="774" max="774" width="18" style="91" customWidth="1"/>
    <col min="775" max="775" width="6.33203125" style="91" customWidth="1"/>
    <col min="776" max="776" width="41.5" style="91" customWidth="1"/>
    <col min="777" max="1024" width="9.33203125" style="91"/>
    <col min="1025" max="1025" width="0.83203125" style="91" customWidth="1"/>
    <col min="1026" max="1027" width="3.1640625" style="91" customWidth="1"/>
    <col min="1028" max="1028" width="22.5" style="91" customWidth="1"/>
    <col min="1029" max="1029" width="5.5" style="91" customWidth="1"/>
    <col min="1030" max="1030" width="18" style="91" customWidth="1"/>
    <col min="1031" max="1031" width="6.33203125" style="91" customWidth="1"/>
    <col min="1032" max="1032" width="41.5" style="91" customWidth="1"/>
    <col min="1033" max="1280" width="9.33203125" style="91"/>
    <col min="1281" max="1281" width="0.83203125" style="91" customWidth="1"/>
    <col min="1282" max="1283" width="3.1640625" style="91" customWidth="1"/>
    <col min="1284" max="1284" width="22.5" style="91" customWidth="1"/>
    <col min="1285" max="1285" width="5.5" style="91" customWidth="1"/>
    <col min="1286" max="1286" width="18" style="91" customWidth="1"/>
    <col min="1287" max="1287" width="6.33203125" style="91" customWidth="1"/>
    <col min="1288" max="1288" width="41.5" style="91" customWidth="1"/>
    <col min="1289" max="1536" width="9.33203125" style="91"/>
    <col min="1537" max="1537" width="0.83203125" style="91" customWidth="1"/>
    <col min="1538" max="1539" width="3.1640625" style="91" customWidth="1"/>
    <col min="1540" max="1540" width="22.5" style="91" customWidth="1"/>
    <col min="1541" max="1541" width="5.5" style="91" customWidth="1"/>
    <col min="1542" max="1542" width="18" style="91" customWidth="1"/>
    <col min="1543" max="1543" width="6.33203125" style="91" customWidth="1"/>
    <col min="1544" max="1544" width="41.5" style="91" customWidth="1"/>
    <col min="1545" max="1792" width="9.33203125" style="91"/>
    <col min="1793" max="1793" width="0.83203125" style="91" customWidth="1"/>
    <col min="1794" max="1795" width="3.1640625" style="91" customWidth="1"/>
    <col min="1796" max="1796" width="22.5" style="91" customWidth="1"/>
    <col min="1797" max="1797" width="5.5" style="91" customWidth="1"/>
    <col min="1798" max="1798" width="18" style="91" customWidth="1"/>
    <col min="1799" max="1799" width="6.33203125" style="91" customWidth="1"/>
    <col min="1800" max="1800" width="41.5" style="91" customWidth="1"/>
    <col min="1801" max="2048" width="9.33203125" style="91"/>
    <col min="2049" max="2049" width="0.83203125" style="91" customWidth="1"/>
    <col min="2050" max="2051" width="3.1640625" style="91" customWidth="1"/>
    <col min="2052" max="2052" width="22.5" style="91" customWidth="1"/>
    <col min="2053" max="2053" width="5.5" style="91" customWidth="1"/>
    <col min="2054" max="2054" width="18" style="91" customWidth="1"/>
    <col min="2055" max="2055" width="6.33203125" style="91" customWidth="1"/>
    <col min="2056" max="2056" width="41.5" style="91" customWidth="1"/>
    <col min="2057" max="2304" width="9.33203125" style="91"/>
    <col min="2305" max="2305" width="0.83203125" style="91" customWidth="1"/>
    <col min="2306" max="2307" width="3.1640625" style="91" customWidth="1"/>
    <col min="2308" max="2308" width="22.5" style="91" customWidth="1"/>
    <col min="2309" max="2309" width="5.5" style="91" customWidth="1"/>
    <col min="2310" max="2310" width="18" style="91" customWidth="1"/>
    <col min="2311" max="2311" width="6.33203125" style="91" customWidth="1"/>
    <col min="2312" max="2312" width="41.5" style="91" customWidth="1"/>
    <col min="2313" max="2560" width="9.33203125" style="91"/>
    <col min="2561" max="2561" width="0.83203125" style="91" customWidth="1"/>
    <col min="2562" max="2563" width="3.1640625" style="91" customWidth="1"/>
    <col min="2564" max="2564" width="22.5" style="91" customWidth="1"/>
    <col min="2565" max="2565" width="5.5" style="91" customWidth="1"/>
    <col min="2566" max="2566" width="18" style="91" customWidth="1"/>
    <col min="2567" max="2567" width="6.33203125" style="91" customWidth="1"/>
    <col min="2568" max="2568" width="41.5" style="91" customWidth="1"/>
    <col min="2569" max="2816" width="9.33203125" style="91"/>
    <col min="2817" max="2817" width="0.83203125" style="91" customWidth="1"/>
    <col min="2818" max="2819" width="3.1640625" style="91" customWidth="1"/>
    <col min="2820" max="2820" width="22.5" style="91" customWidth="1"/>
    <col min="2821" max="2821" width="5.5" style="91" customWidth="1"/>
    <col min="2822" max="2822" width="18" style="91" customWidth="1"/>
    <col min="2823" max="2823" width="6.33203125" style="91" customWidth="1"/>
    <col min="2824" max="2824" width="41.5" style="91" customWidth="1"/>
    <col min="2825" max="3072" width="9.33203125" style="91"/>
    <col min="3073" max="3073" width="0.83203125" style="91" customWidth="1"/>
    <col min="3074" max="3075" width="3.1640625" style="91" customWidth="1"/>
    <col min="3076" max="3076" width="22.5" style="91" customWidth="1"/>
    <col min="3077" max="3077" width="5.5" style="91" customWidth="1"/>
    <col min="3078" max="3078" width="18" style="91" customWidth="1"/>
    <col min="3079" max="3079" width="6.33203125" style="91" customWidth="1"/>
    <col min="3080" max="3080" width="41.5" style="91" customWidth="1"/>
    <col min="3081" max="3328" width="9.33203125" style="91"/>
    <col min="3329" max="3329" width="0.83203125" style="91" customWidth="1"/>
    <col min="3330" max="3331" width="3.1640625" style="91" customWidth="1"/>
    <col min="3332" max="3332" width="22.5" style="91" customWidth="1"/>
    <col min="3333" max="3333" width="5.5" style="91" customWidth="1"/>
    <col min="3334" max="3334" width="18" style="91" customWidth="1"/>
    <col min="3335" max="3335" width="6.33203125" style="91" customWidth="1"/>
    <col min="3336" max="3336" width="41.5" style="91" customWidth="1"/>
    <col min="3337" max="3584" width="9.33203125" style="91"/>
    <col min="3585" max="3585" width="0.83203125" style="91" customWidth="1"/>
    <col min="3586" max="3587" width="3.1640625" style="91" customWidth="1"/>
    <col min="3588" max="3588" width="22.5" style="91" customWidth="1"/>
    <col min="3589" max="3589" width="5.5" style="91" customWidth="1"/>
    <col min="3590" max="3590" width="18" style="91" customWidth="1"/>
    <col min="3591" max="3591" width="6.33203125" style="91" customWidth="1"/>
    <col min="3592" max="3592" width="41.5" style="91" customWidth="1"/>
    <col min="3593" max="3840" width="9.33203125" style="91"/>
    <col min="3841" max="3841" width="0.83203125" style="91" customWidth="1"/>
    <col min="3842" max="3843" width="3.1640625" style="91" customWidth="1"/>
    <col min="3844" max="3844" width="22.5" style="91" customWidth="1"/>
    <col min="3845" max="3845" width="5.5" style="91" customWidth="1"/>
    <col min="3846" max="3846" width="18" style="91" customWidth="1"/>
    <col min="3847" max="3847" width="6.33203125" style="91" customWidth="1"/>
    <col min="3848" max="3848" width="41.5" style="91" customWidth="1"/>
    <col min="3849" max="4096" width="9.33203125" style="91"/>
    <col min="4097" max="4097" width="0.83203125" style="91" customWidth="1"/>
    <col min="4098" max="4099" width="3.1640625" style="91" customWidth="1"/>
    <col min="4100" max="4100" width="22.5" style="91" customWidth="1"/>
    <col min="4101" max="4101" width="5.5" style="91" customWidth="1"/>
    <col min="4102" max="4102" width="18" style="91" customWidth="1"/>
    <col min="4103" max="4103" width="6.33203125" style="91" customWidth="1"/>
    <col min="4104" max="4104" width="41.5" style="91" customWidth="1"/>
    <col min="4105" max="4352" width="9.33203125" style="91"/>
    <col min="4353" max="4353" width="0.83203125" style="91" customWidth="1"/>
    <col min="4354" max="4355" width="3.1640625" style="91" customWidth="1"/>
    <col min="4356" max="4356" width="22.5" style="91" customWidth="1"/>
    <col min="4357" max="4357" width="5.5" style="91" customWidth="1"/>
    <col min="4358" max="4358" width="18" style="91" customWidth="1"/>
    <col min="4359" max="4359" width="6.33203125" style="91" customWidth="1"/>
    <col min="4360" max="4360" width="41.5" style="91" customWidth="1"/>
    <col min="4361" max="4608" width="9.33203125" style="91"/>
    <col min="4609" max="4609" width="0.83203125" style="91" customWidth="1"/>
    <col min="4610" max="4611" width="3.1640625" style="91" customWidth="1"/>
    <col min="4612" max="4612" width="22.5" style="91" customWidth="1"/>
    <col min="4613" max="4613" width="5.5" style="91" customWidth="1"/>
    <col min="4614" max="4614" width="18" style="91" customWidth="1"/>
    <col min="4615" max="4615" width="6.33203125" style="91" customWidth="1"/>
    <col min="4616" max="4616" width="41.5" style="91" customWidth="1"/>
    <col min="4617" max="4864" width="9.33203125" style="91"/>
    <col min="4865" max="4865" width="0.83203125" style="91" customWidth="1"/>
    <col min="4866" max="4867" width="3.1640625" style="91" customWidth="1"/>
    <col min="4868" max="4868" width="22.5" style="91" customWidth="1"/>
    <col min="4869" max="4869" width="5.5" style="91" customWidth="1"/>
    <col min="4870" max="4870" width="18" style="91" customWidth="1"/>
    <col min="4871" max="4871" width="6.33203125" style="91" customWidth="1"/>
    <col min="4872" max="4872" width="41.5" style="91" customWidth="1"/>
    <col min="4873" max="5120" width="9.33203125" style="91"/>
    <col min="5121" max="5121" width="0.83203125" style="91" customWidth="1"/>
    <col min="5122" max="5123" width="3.1640625" style="91" customWidth="1"/>
    <col min="5124" max="5124" width="22.5" style="91" customWidth="1"/>
    <col min="5125" max="5125" width="5.5" style="91" customWidth="1"/>
    <col min="5126" max="5126" width="18" style="91" customWidth="1"/>
    <col min="5127" max="5127" width="6.33203125" style="91" customWidth="1"/>
    <col min="5128" max="5128" width="41.5" style="91" customWidth="1"/>
    <col min="5129" max="5376" width="9.33203125" style="91"/>
    <col min="5377" max="5377" width="0.83203125" style="91" customWidth="1"/>
    <col min="5378" max="5379" width="3.1640625" style="91" customWidth="1"/>
    <col min="5380" max="5380" width="22.5" style="91" customWidth="1"/>
    <col min="5381" max="5381" width="5.5" style="91" customWidth="1"/>
    <col min="5382" max="5382" width="18" style="91" customWidth="1"/>
    <col min="5383" max="5383" width="6.33203125" style="91" customWidth="1"/>
    <col min="5384" max="5384" width="41.5" style="91" customWidth="1"/>
    <col min="5385" max="5632" width="9.33203125" style="91"/>
    <col min="5633" max="5633" width="0.83203125" style="91" customWidth="1"/>
    <col min="5634" max="5635" width="3.1640625" style="91" customWidth="1"/>
    <col min="5636" max="5636" width="22.5" style="91" customWidth="1"/>
    <col min="5637" max="5637" width="5.5" style="91" customWidth="1"/>
    <col min="5638" max="5638" width="18" style="91" customWidth="1"/>
    <col min="5639" max="5639" width="6.33203125" style="91" customWidth="1"/>
    <col min="5640" max="5640" width="41.5" style="91" customWidth="1"/>
    <col min="5641" max="5888" width="9.33203125" style="91"/>
    <col min="5889" max="5889" width="0.83203125" style="91" customWidth="1"/>
    <col min="5890" max="5891" width="3.1640625" style="91" customWidth="1"/>
    <col min="5892" max="5892" width="22.5" style="91" customWidth="1"/>
    <col min="5893" max="5893" width="5.5" style="91" customWidth="1"/>
    <col min="5894" max="5894" width="18" style="91" customWidth="1"/>
    <col min="5895" max="5895" width="6.33203125" style="91" customWidth="1"/>
    <col min="5896" max="5896" width="41.5" style="91" customWidth="1"/>
    <col min="5897" max="6144" width="9.33203125" style="91"/>
    <col min="6145" max="6145" width="0.83203125" style="91" customWidth="1"/>
    <col min="6146" max="6147" width="3.1640625" style="91" customWidth="1"/>
    <col min="6148" max="6148" width="22.5" style="91" customWidth="1"/>
    <col min="6149" max="6149" width="5.5" style="91" customWidth="1"/>
    <col min="6150" max="6150" width="18" style="91" customWidth="1"/>
    <col min="6151" max="6151" width="6.33203125" style="91" customWidth="1"/>
    <col min="6152" max="6152" width="41.5" style="91" customWidth="1"/>
    <col min="6153" max="6400" width="9.33203125" style="91"/>
    <col min="6401" max="6401" width="0.83203125" style="91" customWidth="1"/>
    <col min="6402" max="6403" width="3.1640625" style="91" customWidth="1"/>
    <col min="6404" max="6404" width="22.5" style="91" customWidth="1"/>
    <col min="6405" max="6405" width="5.5" style="91" customWidth="1"/>
    <col min="6406" max="6406" width="18" style="91" customWidth="1"/>
    <col min="6407" max="6407" width="6.33203125" style="91" customWidth="1"/>
    <col min="6408" max="6408" width="41.5" style="91" customWidth="1"/>
    <col min="6409" max="6656" width="9.33203125" style="91"/>
    <col min="6657" max="6657" width="0.83203125" style="91" customWidth="1"/>
    <col min="6658" max="6659" width="3.1640625" style="91" customWidth="1"/>
    <col min="6660" max="6660" width="22.5" style="91" customWidth="1"/>
    <col min="6661" max="6661" width="5.5" style="91" customWidth="1"/>
    <col min="6662" max="6662" width="18" style="91" customWidth="1"/>
    <col min="6663" max="6663" width="6.33203125" style="91" customWidth="1"/>
    <col min="6664" max="6664" width="41.5" style="91" customWidth="1"/>
    <col min="6665" max="6912" width="9.33203125" style="91"/>
    <col min="6913" max="6913" width="0.83203125" style="91" customWidth="1"/>
    <col min="6914" max="6915" width="3.1640625" style="91" customWidth="1"/>
    <col min="6916" max="6916" width="22.5" style="91" customWidth="1"/>
    <col min="6917" max="6917" width="5.5" style="91" customWidth="1"/>
    <col min="6918" max="6918" width="18" style="91" customWidth="1"/>
    <col min="6919" max="6919" width="6.33203125" style="91" customWidth="1"/>
    <col min="6920" max="6920" width="41.5" style="91" customWidth="1"/>
    <col min="6921" max="7168" width="9.33203125" style="91"/>
    <col min="7169" max="7169" width="0.83203125" style="91" customWidth="1"/>
    <col min="7170" max="7171" width="3.1640625" style="91" customWidth="1"/>
    <col min="7172" max="7172" width="22.5" style="91" customWidth="1"/>
    <col min="7173" max="7173" width="5.5" style="91" customWidth="1"/>
    <col min="7174" max="7174" width="18" style="91" customWidth="1"/>
    <col min="7175" max="7175" width="6.33203125" style="91" customWidth="1"/>
    <col min="7176" max="7176" width="41.5" style="91" customWidth="1"/>
    <col min="7177" max="7424" width="9.33203125" style="91"/>
    <col min="7425" max="7425" width="0.83203125" style="91" customWidth="1"/>
    <col min="7426" max="7427" width="3.1640625" style="91" customWidth="1"/>
    <col min="7428" max="7428" width="22.5" style="91" customWidth="1"/>
    <col min="7429" max="7429" width="5.5" style="91" customWidth="1"/>
    <col min="7430" max="7430" width="18" style="91" customWidth="1"/>
    <col min="7431" max="7431" width="6.33203125" style="91" customWidth="1"/>
    <col min="7432" max="7432" width="41.5" style="91" customWidth="1"/>
    <col min="7433" max="7680" width="9.33203125" style="91"/>
    <col min="7681" max="7681" width="0.83203125" style="91" customWidth="1"/>
    <col min="7682" max="7683" width="3.1640625" style="91" customWidth="1"/>
    <col min="7684" max="7684" width="22.5" style="91" customWidth="1"/>
    <col min="7685" max="7685" width="5.5" style="91" customWidth="1"/>
    <col min="7686" max="7686" width="18" style="91" customWidth="1"/>
    <col min="7687" max="7687" width="6.33203125" style="91" customWidth="1"/>
    <col min="7688" max="7688" width="41.5" style="91" customWidth="1"/>
    <col min="7689" max="7936" width="9.33203125" style="91"/>
    <col min="7937" max="7937" width="0.83203125" style="91" customWidth="1"/>
    <col min="7938" max="7939" width="3.1640625" style="91" customWidth="1"/>
    <col min="7940" max="7940" width="22.5" style="91" customWidth="1"/>
    <col min="7941" max="7941" width="5.5" style="91" customWidth="1"/>
    <col min="7942" max="7942" width="18" style="91" customWidth="1"/>
    <col min="7943" max="7943" width="6.33203125" style="91" customWidth="1"/>
    <col min="7944" max="7944" width="41.5" style="91" customWidth="1"/>
    <col min="7945" max="8192" width="9.33203125" style="91"/>
    <col min="8193" max="8193" width="0.83203125" style="91" customWidth="1"/>
    <col min="8194" max="8195" width="3.1640625" style="91" customWidth="1"/>
    <col min="8196" max="8196" width="22.5" style="91" customWidth="1"/>
    <col min="8197" max="8197" width="5.5" style="91" customWidth="1"/>
    <col min="8198" max="8198" width="18" style="91" customWidth="1"/>
    <col min="8199" max="8199" width="6.33203125" style="91" customWidth="1"/>
    <col min="8200" max="8200" width="41.5" style="91" customWidth="1"/>
    <col min="8201" max="8448" width="9.33203125" style="91"/>
    <col min="8449" max="8449" width="0.83203125" style="91" customWidth="1"/>
    <col min="8450" max="8451" width="3.1640625" style="91" customWidth="1"/>
    <col min="8452" max="8452" width="22.5" style="91" customWidth="1"/>
    <col min="8453" max="8453" width="5.5" style="91" customWidth="1"/>
    <col min="8454" max="8454" width="18" style="91" customWidth="1"/>
    <col min="8455" max="8455" width="6.33203125" style="91" customWidth="1"/>
    <col min="8456" max="8456" width="41.5" style="91" customWidth="1"/>
    <col min="8457" max="8704" width="9.33203125" style="91"/>
    <col min="8705" max="8705" width="0.83203125" style="91" customWidth="1"/>
    <col min="8706" max="8707" width="3.1640625" style="91" customWidth="1"/>
    <col min="8708" max="8708" width="22.5" style="91" customWidth="1"/>
    <col min="8709" max="8709" width="5.5" style="91" customWidth="1"/>
    <col min="8710" max="8710" width="18" style="91" customWidth="1"/>
    <col min="8711" max="8711" width="6.33203125" style="91" customWidth="1"/>
    <col min="8712" max="8712" width="41.5" style="91" customWidth="1"/>
    <col min="8713" max="8960" width="9.33203125" style="91"/>
    <col min="8961" max="8961" width="0.83203125" style="91" customWidth="1"/>
    <col min="8962" max="8963" width="3.1640625" style="91" customWidth="1"/>
    <col min="8964" max="8964" width="22.5" style="91" customWidth="1"/>
    <col min="8965" max="8965" width="5.5" style="91" customWidth="1"/>
    <col min="8966" max="8966" width="18" style="91" customWidth="1"/>
    <col min="8967" max="8967" width="6.33203125" style="91" customWidth="1"/>
    <col min="8968" max="8968" width="41.5" style="91" customWidth="1"/>
    <col min="8969" max="9216" width="9.33203125" style="91"/>
    <col min="9217" max="9217" width="0.83203125" style="91" customWidth="1"/>
    <col min="9218" max="9219" width="3.1640625" style="91" customWidth="1"/>
    <col min="9220" max="9220" width="22.5" style="91" customWidth="1"/>
    <col min="9221" max="9221" width="5.5" style="91" customWidth="1"/>
    <col min="9222" max="9222" width="18" style="91" customWidth="1"/>
    <col min="9223" max="9223" width="6.33203125" style="91" customWidth="1"/>
    <col min="9224" max="9224" width="41.5" style="91" customWidth="1"/>
    <col min="9225" max="9472" width="9.33203125" style="91"/>
    <col min="9473" max="9473" width="0.83203125" style="91" customWidth="1"/>
    <col min="9474" max="9475" width="3.1640625" style="91" customWidth="1"/>
    <col min="9476" max="9476" width="22.5" style="91" customWidth="1"/>
    <col min="9477" max="9477" width="5.5" style="91" customWidth="1"/>
    <col min="9478" max="9478" width="18" style="91" customWidth="1"/>
    <col min="9479" max="9479" width="6.33203125" style="91" customWidth="1"/>
    <col min="9480" max="9480" width="41.5" style="91" customWidth="1"/>
    <col min="9481" max="9728" width="9.33203125" style="91"/>
    <col min="9729" max="9729" width="0.83203125" style="91" customWidth="1"/>
    <col min="9730" max="9731" width="3.1640625" style="91" customWidth="1"/>
    <col min="9732" max="9732" width="22.5" style="91" customWidth="1"/>
    <col min="9733" max="9733" width="5.5" style="91" customWidth="1"/>
    <col min="9734" max="9734" width="18" style="91" customWidth="1"/>
    <col min="9735" max="9735" width="6.33203125" style="91" customWidth="1"/>
    <col min="9736" max="9736" width="41.5" style="91" customWidth="1"/>
    <col min="9737" max="9984" width="9.33203125" style="91"/>
    <col min="9985" max="9985" width="0.83203125" style="91" customWidth="1"/>
    <col min="9986" max="9987" width="3.1640625" style="91" customWidth="1"/>
    <col min="9988" max="9988" width="22.5" style="91" customWidth="1"/>
    <col min="9989" max="9989" width="5.5" style="91" customWidth="1"/>
    <col min="9990" max="9990" width="18" style="91" customWidth="1"/>
    <col min="9991" max="9991" width="6.33203125" style="91" customWidth="1"/>
    <col min="9992" max="9992" width="41.5" style="91" customWidth="1"/>
    <col min="9993" max="10240" width="9.33203125" style="91"/>
    <col min="10241" max="10241" width="0.83203125" style="91" customWidth="1"/>
    <col min="10242" max="10243" width="3.1640625" style="91" customWidth="1"/>
    <col min="10244" max="10244" width="22.5" style="91" customWidth="1"/>
    <col min="10245" max="10245" width="5.5" style="91" customWidth="1"/>
    <col min="10246" max="10246" width="18" style="91" customWidth="1"/>
    <col min="10247" max="10247" width="6.33203125" style="91" customWidth="1"/>
    <col min="10248" max="10248" width="41.5" style="91" customWidth="1"/>
    <col min="10249" max="10496" width="9.33203125" style="91"/>
    <col min="10497" max="10497" width="0.83203125" style="91" customWidth="1"/>
    <col min="10498" max="10499" width="3.1640625" style="91" customWidth="1"/>
    <col min="10500" max="10500" width="22.5" style="91" customWidth="1"/>
    <col min="10501" max="10501" width="5.5" style="91" customWidth="1"/>
    <col min="10502" max="10502" width="18" style="91" customWidth="1"/>
    <col min="10503" max="10503" width="6.33203125" style="91" customWidth="1"/>
    <col min="10504" max="10504" width="41.5" style="91" customWidth="1"/>
    <col min="10505" max="10752" width="9.33203125" style="91"/>
    <col min="10753" max="10753" width="0.83203125" style="91" customWidth="1"/>
    <col min="10754" max="10755" width="3.1640625" style="91" customWidth="1"/>
    <col min="10756" max="10756" width="22.5" style="91" customWidth="1"/>
    <col min="10757" max="10757" width="5.5" style="91" customWidth="1"/>
    <col min="10758" max="10758" width="18" style="91" customWidth="1"/>
    <col min="10759" max="10759" width="6.33203125" style="91" customWidth="1"/>
    <col min="10760" max="10760" width="41.5" style="91" customWidth="1"/>
    <col min="10761" max="11008" width="9.33203125" style="91"/>
    <col min="11009" max="11009" width="0.83203125" style="91" customWidth="1"/>
    <col min="11010" max="11011" width="3.1640625" style="91" customWidth="1"/>
    <col min="11012" max="11012" width="22.5" style="91" customWidth="1"/>
    <col min="11013" max="11013" width="5.5" style="91" customWidth="1"/>
    <col min="11014" max="11014" width="18" style="91" customWidth="1"/>
    <col min="11015" max="11015" width="6.33203125" style="91" customWidth="1"/>
    <col min="11016" max="11016" width="41.5" style="91" customWidth="1"/>
    <col min="11017" max="11264" width="9.33203125" style="91"/>
    <col min="11265" max="11265" width="0.83203125" style="91" customWidth="1"/>
    <col min="11266" max="11267" width="3.1640625" style="91" customWidth="1"/>
    <col min="11268" max="11268" width="22.5" style="91" customWidth="1"/>
    <col min="11269" max="11269" width="5.5" style="91" customWidth="1"/>
    <col min="11270" max="11270" width="18" style="91" customWidth="1"/>
    <col min="11271" max="11271" width="6.33203125" style="91" customWidth="1"/>
    <col min="11272" max="11272" width="41.5" style="91" customWidth="1"/>
    <col min="11273" max="11520" width="9.33203125" style="91"/>
    <col min="11521" max="11521" width="0.83203125" style="91" customWidth="1"/>
    <col min="11522" max="11523" width="3.1640625" style="91" customWidth="1"/>
    <col min="11524" max="11524" width="22.5" style="91" customWidth="1"/>
    <col min="11525" max="11525" width="5.5" style="91" customWidth="1"/>
    <col min="11526" max="11526" width="18" style="91" customWidth="1"/>
    <col min="11527" max="11527" width="6.33203125" style="91" customWidth="1"/>
    <col min="11528" max="11528" width="41.5" style="91" customWidth="1"/>
    <col min="11529" max="11776" width="9.33203125" style="91"/>
    <col min="11777" max="11777" width="0.83203125" style="91" customWidth="1"/>
    <col min="11778" max="11779" width="3.1640625" style="91" customWidth="1"/>
    <col min="11780" max="11780" width="22.5" style="91" customWidth="1"/>
    <col min="11781" max="11781" width="5.5" style="91" customWidth="1"/>
    <col min="11782" max="11782" width="18" style="91" customWidth="1"/>
    <col min="11783" max="11783" width="6.33203125" style="91" customWidth="1"/>
    <col min="11784" max="11784" width="41.5" style="91" customWidth="1"/>
    <col min="11785" max="12032" width="9.33203125" style="91"/>
    <col min="12033" max="12033" width="0.83203125" style="91" customWidth="1"/>
    <col min="12034" max="12035" width="3.1640625" style="91" customWidth="1"/>
    <col min="12036" max="12036" width="22.5" style="91" customWidth="1"/>
    <col min="12037" max="12037" width="5.5" style="91" customWidth="1"/>
    <col min="12038" max="12038" width="18" style="91" customWidth="1"/>
    <col min="12039" max="12039" width="6.33203125" style="91" customWidth="1"/>
    <col min="12040" max="12040" width="41.5" style="91" customWidth="1"/>
    <col min="12041" max="12288" width="9.33203125" style="91"/>
    <col min="12289" max="12289" width="0.83203125" style="91" customWidth="1"/>
    <col min="12290" max="12291" width="3.1640625" style="91" customWidth="1"/>
    <col min="12292" max="12292" width="22.5" style="91" customWidth="1"/>
    <col min="12293" max="12293" width="5.5" style="91" customWidth="1"/>
    <col min="12294" max="12294" width="18" style="91" customWidth="1"/>
    <col min="12295" max="12295" width="6.33203125" style="91" customWidth="1"/>
    <col min="12296" max="12296" width="41.5" style="91" customWidth="1"/>
    <col min="12297" max="12544" width="9.33203125" style="91"/>
    <col min="12545" max="12545" width="0.83203125" style="91" customWidth="1"/>
    <col min="12546" max="12547" width="3.1640625" style="91" customWidth="1"/>
    <col min="12548" max="12548" width="22.5" style="91" customWidth="1"/>
    <col min="12549" max="12549" width="5.5" style="91" customWidth="1"/>
    <col min="12550" max="12550" width="18" style="91" customWidth="1"/>
    <col min="12551" max="12551" width="6.33203125" style="91" customWidth="1"/>
    <col min="12552" max="12552" width="41.5" style="91" customWidth="1"/>
    <col min="12553" max="12800" width="9.33203125" style="91"/>
    <col min="12801" max="12801" width="0.83203125" style="91" customWidth="1"/>
    <col min="12802" max="12803" width="3.1640625" style="91" customWidth="1"/>
    <col min="12804" max="12804" width="22.5" style="91" customWidth="1"/>
    <col min="12805" max="12805" width="5.5" style="91" customWidth="1"/>
    <col min="12806" max="12806" width="18" style="91" customWidth="1"/>
    <col min="12807" max="12807" width="6.33203125" style="91" customWidth="1"/>
    <col min="12808" max="12808" width="41.5" style="91" customWidth="1"/>
    <col min="12809" max="13056" width="9.33203125" style="91"/>
    <col min="13057" max="13057" width="0.83203125" style="91" customWidth="1"/>
    <col min="13058" max="13059" width="3.1640625" style="91" customWidth="1"/>
    <col min="13060" max="13060" width="22.5" style="91" customWidth="1"/>
    <col min="13061" max="13061" width="5.5" style="91" customWidth="1"/>
    <col min="13062" max="13062" width="18" style="91" customWidth="1"/>
    <col min="13063" max="13063" width="6.33203125" style="91" customWidth="1"/>
    <col min="13064" max="13064" width="41.5" style="91" customWidth="1"/>
    <col min="13065" max="13312" width="9.33203125" style="91"/>
    <col min="13313" max="13313" width="0.83203125" style="91" customWidth="1"/>
    <col min="13314" max="13315" width="3.1640625" style="91" customWidth="1"/>
    <col min="13316" max="13316" width="22.5" style="91" customWidth="1"/>
    <col min="13317" max="13317" width="5.5" style="91" customWidth="1"/>
    <col min="13318" max="13318" width="18" style="91" customWidth="1"/>
    <col min="13319" max="13319" width="6.33203125" style="91" customWidth="1"/>
    <col min="13320" max="13320" width="41.5" style="91" customWidth="1"/>
    <col min="13321" max="13568" width="9.33203125" style="91"/>
    <col min="13569" max="13569" width="0.83203125" style="91" customWidth="1"/>
    <col min="13570" max="13571" width="3.1640625" style="91" customWidth="1"/>
    <col min="13572" max="13572" width="22.5" style="91" customWidth="1"/>
    <col min="13573" max="13573" width="5.5" style="91" customWidth="1"/>
    <col min="13574" max="13574" width="18" style="91" customWidth="1"/>
    <col min="13575" max="13575" width="6.33203125" style="91" customWidth="1"/>
    <col min="13576" max="13576" width="41.5" style="91" customWidth="1"/>
    <col min="13577" max="13824" width="9.33203125" style="91"/>
    <col min="13825" max="13825" width="0.83203125" style="91" customWidth="1"/>
    <col min="13826" max="13827" width="3.1640625" style="91" customWidth="1"/>
    <col min="13828" max="13828" width="22.5" style="91" customWidth="1"/>
    <col min="13829" max="13829" width="5.5" style="91" customWidth="1"/>
    <col min="13830" max="13830" width="18" style="91" customWidth="1"/>
    <col min="13831" max="13831" width="6.33203125" style="91" customWidth="1"/>
    <col min="13832" max="13832" width="41.5" style="91" customWidth="1"/>
    <col min="13833" max="14080" width="9.33203125" style="91"/>
    <col min="14081" max="14081" width="0.83203125" style="91" customWidth="1"/>
    <col min="14082" max="14083" width="3.1640625" style="91" customWidth="1"/>
    <col min="14084" max="14084" width="22.5" style="91" customWidth="1"/>
    <col min="14085" max="14085" width="5.5" style="91" customWidth="1"/>
    <col min="14086" max="14086" width="18" style="91" customWidth="1"/>
    <col min="14087" max="14087" width="6.33203125" style="91" customWidth="1"/>
    <col min="14088" max="14088" width="41.5" style="91" customWidth="1"/>
    <col min="14089" max="14336" width="9.33203125" style="91"/>
    <col min="14337" max="14337" width="0.83203125" style="91" customWidth="1"/>
    <col min="14338" max="14339" width="3.1640625" style="91" customWidth="1"/>
    <col min="14340" max="14340" width="22.5" style="91" customWidth="1"/>
    <col min="14341" max="14341" width="5.5" style="91" customWidth="1"/>
    <col min="14342" max="14342" width="18" style="91" customWidth="1"/>
    <col min="14343" max="14343" width="6.33203125" style="91" customWidth="1"/>
    <col min="14344" max="14344" width="41.5" style="91" customWidth="1"/>
    <col min="14345" max="14592" width="9.33203125" style="91"/>
    <col min="14593" max="14593" width="0.83203125" style="91" customWidth="1"/>
    <col min="14594" max="14595" width="3.1640625" style="91" customWidth="1"/>
    <col min="14596" max="14596" width="22.5" style="91" customWidth="1"/>
    <col min="14597" max="14597" width="5.5" style="91" customWidth="1"/>
    <col min="14598" max="14598" width="18" style="91" customWidth="1"/>
    <col min="14599" max="14599" width="6.33203125" style="91" customWidth="1"/>
    <col min="14600" max="14600" width="41.5" style="91" customWidth="1"/>
    <col min="14601" max="14848" width="9.33203125" style="91"/>
    <col min="14849" max="14849" width="0.83203125" style="91" customWidth="1"/>
    <col min="14850" max="14851" width="3.1640625" style="91" customWidth="1"/>
    <col min="14852" max="14852" width="22.5" style="91" customWidth="1"/>
    <col min="14853" max="14853" width="5.5" style="91" customWidth="1"/>
    <col min="14854" max="14854" width="18" style="91" customWidth="1"/>
    <col min="14855" max="14855" width="6.33203125" style="91" customWidth="1"/>
    <col min="14856" max="14856" width="41.5" style="91" customWidth="1"/>
    <col min="14857" max="15104" width="9.33203125" style="91"/>
    <col min="15105" max="15105" width="0.83203125" style="91" customWidth="1"/>
    <col min="15106" max="15107" width="3.1640625" style="91" customWidth="1"/>
    <col min="15108" max="15108" width="22.5" style="91" customWidth="1"/>
    <col min="15109" max="15109" width="5.5" style="91" customWidth="1"/>
    <col min="15110" max="15110" width="18" style="91" customWidth="1"/>
    <col min="15111" max="15111" width="6.33203125" style="91" customWidth="1"/>
    <col min="15112" max="15112" width="41.5" style="91" customWidth="1"/>
    <col min="15113" max="15360" width="9.33203125" style="91"/>
    <col min="15361" max="15361" width="0.83203125" style="91" customWidth="1"/>
    <col min="15362" max="15363" width="3.1640625" style="91" customWidth="1"/>
    <col min="15364" max="15364" width="22.5" style="91" customWidth="1"/>
    <col min="15365" max="15365" width="5.5" style="91" customWidth="1"/>
    <col min="15366" max="15366" width="18" style="91" customWidth="1"/>
    <col min="15367" max="15367" width="6.33203125" style="91" customWidth="1"/>
    <col min="15368" max="15368" width="41.5" style="91" customWidth="1"/>
    <col min="15369" max="15616" width="9.33203125" style="91"/>
    <col min="15617" max="15617" width="0.83203125" style="91" customWidth="1"/>
    <col min="15618" max="15619" width="3.1640625" style="91" customWidth="1"/>
    <col min="15620" max="15620" width="22.5" style="91" customWidth="1"/>
    <col min="15621" max="15621" width="5.5" style="91" customWidth="1"/>
    <col min="15622" max="15622" width="18" style="91" customWidth="1"/>
    <col min="15623" max="15623" width="6.33203125" style="91" customWidth="1"/>
    <col min="15624" max="15624" width="41.5" style="91" customWidth="1"/>
    <col min="15625" max="15872" width="9.33203125" style="91"/>
    <col min="15873" max="15873" width="0.83203125" style="91" customWidth="1"/>
    <col min="15874" max="15875" width="3.1640625" style="91" customWidth="1"/>
    <col min="15876" max="15876" width="22.5" style="91" customWidth="1"/>
    <col min="15877" max="15877" width="5.5" style="91" customWidth="1"/>
    <col min="15878" max="15878" width="18" style="91" customWidth="1"/>
    <col min="15879" max="15879" width="6.33203125" style="91" customWidth="1"/>
    <col min="15880" max="15880" width="41.5" style="91" customWidth="1"/>
    <col min="15881" max="16128" width="9.33203125" style="91"/>
    <col min="16129" max="16129" width="0.83203125" style="91" customWidth="1"/>
    <col min="16130" max="16131" width="3.1640625" style="91" customWidth="1"/>
    <col min="16132" max="16132" width="22.5" style="91" customWidth="1"/>
    <col min="16133" max="16133" width="5.5" style="91" customWidth="1"/>
    <col min="16134" max="16134" width="18" style="91" customWidth="1"/>
    <col min="16135" max="16135" width="6.33203125" style="91" customWidth="1"/>
    <col min="16136" max="16136" width="41.5" style="91" customWidth="1"/>
    <col min="16137" max="16384" width="9.33203125" style="91"/>
  </cols>
  <sheetData>
    <row r="1" spans="2:8" ht="24.95" customHeight="1">
      <c r="B1" s="181" t="s">
        <v>33</v>
      </c>
      <c r="C1" s="181"/>
      <c r="D1" s="181"/>
      <c r="E1" s="181"/>
      <c r="F1" s="181"/>
      <c r="G1" s="181"/>
      <c r="H1" s="181"/>
    </row>
    <row r="2" spans="2:8" ht="9.9499999999999993" customHeight="1">
      <c r="B2" s="182"/>
      <c r="C2" s="182"/>
      <c r="D2" s="182"/>
      <c r="E2" s="182"/>
      <c r="F2" s="182"/>
      <c r="G2" s="182"/>
      <c r="H2" s="182"/>
    </row>
    <row r="3" spans="2:8" ht="33.6" customHeight="1">
      <c r="B3" s="183" t="s">
        <v>34</v>
      </c>
      <c r="C3" s="184"/>
      <c r="D3" s="184"/>
      <c r="E3" s="92" t="s">
        <v>35</v>
      </c>
      <c r="F3" s="93" t="s">
        <v>36</v>
      </c>
      <c r="G3" s="115" t="s">
        <v>37</v>
      </c>
      <c r="H3" s="94" t="s">
        <v>38</v>
      </c>
    </row>
    <row r="4" spans="2:8" ht="22.35" customHeight="1">
      <c r="B4" s="95" t="s">
        <v>39</v>
      </c>
      <c r="C4" s="96" t="s">
        <v>40</v>
      </c>
      <c r="D4" s="97" t="s">
        <v>41</v>
      </c>
      <c r="E4" s="98" t="s">
        <v>42</v>
      </c>
      <c r="F4" s="99">
        <f>내역서총괄표!I6</f>
        <v>0</v>
      </c>
      <c r="G4" s="116" t="s">
        <v>39</v>
      </c>
      <c r="H4" s="101" t="s">
        <v>39</v>
      </c>
    </row>
    <row r="5" spans="2:8" ht="22.35" customHeight="1">
      <c r="B5" s="95" t="s">
        <v>39</v>
      </c>
      <c r="C5" s="96" t="s">
        <v>43</v>
      </c>
      <c r="D5" s="97" t="s">
        <v>44</v>
      </c>
      <c r="E5" s="98" t="s">
        <v>45</v>
      </c>
      <c r="F5" s="100"/>
      <c r="G5" s="116" t="s">
        <v>39</v>
      </c>
      <c r="H5" s="101" t="s">
        <v>39</v>
      </c>
    </row>
    <row r="6" spans="2:8" ht="22.35" customHeight="1">
      <c r="B6" s="95" t="s">
        <v>39</v>
      </c>
      <c r="C6" s="96" t="s">
        <v>46</v>
      </c>
      <c r="D6" s="102" t="s">
        <v>47</v>
      </c>
      <c r="E6" s="103" t="s">
        <v>48</v>
      </c>
      <c r="F6" s="104"/>
      <c r="G6" s="117" t="s">
        <v>39</v>
      </c>
      <c r="H6" s="105" t="s">
        <v>39</v>
      </c>
    </row>
    <row r="7" spans="2:8" ht="22.35" customHeight="1">
      <c r="B7" s="95" t="s">
        <v>39</v>
      </c>
      <c r="C7" s="106" t="s">
        <v>39</v>
      </c>
      <c r="D7" s="102" t="s">
        <v>49</v>
      </c>
      <c r="E7" s="103" t="s">
        <v>50</v>
      </c>
      <c r="F7" s="104">
        <f>TRUNC((F4+F5+F6),0)</f>
        <v>0</v>
      </c>
      <c r="G7" s="117" t="s">
        <v>39</v>
      </c>
      <c r="H7" s="105" t="s">
        <v>114</v>
      </c>
    </row>
    <row r="8" spans="2:8" ht="22.35" customHeight="1">
      <c r="B8" s="95" t="s">
        <v>51</v>
      </c>
      <c r="C8" s="96" t="s">
        <v>52</v>
      </c>
      <c r="D8" s="97" t="s">
        <v>53</v>
      </c>
      <c r="E8" s="98" t="s">
        <v>54</v>
      </c>
      <c r="F8" s="100">
        <f>내역서총괄표!H6</f>
        <v>0</v>
      </c>
      <c r="G8" s="116" t="s">
        <v>39</v>
      </c>
      <c r="H8" s="101" t="s">
        <v>39</v>
      </c>
    </row>
    <row r="9" spans="2:8" ht="22.35" customHeight="1">
      <c r="B9" s="95" t="s">
        <v>55</v>
      </c>
      <c r="C9" s="96" t="s">
        <v>56</v>
      </c>
      <c r="D9" s="102" t="s">
        <v>57</v>
      </c>
      <c r="E9" s="103" t="s">
        <v>58</v>
      </c>
      <c r="F9" s="104">
        <f>TRUNC(F8*0.126,0)</f>
        <v>0</v>
      </c>
      <c r="G9" s="178">
        <v>0.126</v>
      </c>
      <c r="H9" s="105" t="s">
        <v>165</v>
      </c>
    </row>
    <row r="10" spans="2:8" ht="22.35" customHeight="1">
      <c r="B10" s="95" t="s">
        <v>51</v>
      </c>
      <c r="C10" s="106" t="s">
        <v>46</v>
      </c>
      <c r="D10" s="102" t="s">
        <v>49</v>
      </c>
      <c r="E10" s="103" t="s">
        <v>59</v>
      </c>
      <c r="F10" s="104">
        <f>TRUNC((F8+F9),0)</f>
        <v>0</v>
      </c>
      <c r="G10" s="117" t="s">
        <v>39</v>
      </c>
      <c r="H10" s="105" t="s">
        <v>60</v>
      </c>
    </row>
    <row r="11" spans="2:8" ht="22.35" customHeight="1">
      <c r="B11" s="95" t="s">
        <v>61</v>
      </c>
      <c r="C11" s="96" t="s">
        <v>39</v>
      </c>
      <c r="D11" s="97" t="s">
        <v>62</v>
      </c>
      <c r="E11" s="98" t="s">
        <v>63</v>
      </c>
      <c r="F11" s="100">
        <f>내역서총괄표!J6</f>
        <v>0</v>
      </c>
      <c r="G11" s="116" t="s">
        <v>39</v>
      </c>
      <c r="H11" s="101" t="s">
        <v>39</v>
      </c>
    </row>
    <row r="12" spans="2:8" ht="22.35" customHeight="1">
      <c r="B12" s="95" t="s">
        <v>51</v>
      </c>
      <c r="C12" s="96" t="s">
        <v>39</v>
      </c>
      <c r="D12" s="97" t="s">
        <v>64</v>
      </c>
      <c r="E12" s="98" t="s">
        <v>65</v>
      </c>
      <c r="F12" s="99">
        <f>TRUNC(F10*0.0375,0)</f>
        <v>0</v>
      </c>
      <c r="G12" s="122">
        <v>3.7499999999999999E-2</v>
      </c>
      <c r="H12" s="101" t="s">
        <v>169</v>
      </c>
    </row>
    <row r="13" spans="2:8" ht="22.35" customHeight="1">
      <c r="B13" s="95" t="s">
        <v>66</v>
      </c>
      <c r="C13" s="96" t="s">
        <v>39</v>
      </c>
      <c r="D13" s="97" t="s">
        <v>67</v>
      </c>
      <c r="E13" s="98" t="s">
        <v>68</v>
      </c>
      <c r="F13" s="99">
        <f>TRUNC(F10*0.0087,0)</f>
        <v>0</v>
      </c>
      <c r="G13" s="116" t="s">
        <v>69</v>
      </c>
      <c r="H13" s="101" t="s">
        <v>115</v>
      </c>
    </row>
    <row r="14" spans="2:8" ht="22.35" customHeight="1">
      <c r="B14" s="95" t="s">
        <v>51</v>
      </c>
      <c r="C14" s="96" t="s">
        <v>70</v>
      </c>
      <c r="D14" s="97" t="s">
        <v>71</v>
      </c>
      <c r="E14" s="98" t="s">
        <v>72</v>
      </c>
      <c r="F14" s="99"/>
      <c r="G14" s="116"/>
      <c r="H14" s="101"/>
    </row>
    <row r="15" spans="2:8" ht="22.35" customHeight="1">
      <c r="B15" s="95" t="s">
        <v>73</v>
      </c>
      <c r="C15" s="96" t="s">
        <v>39</v>
      </c>
      <c r="D15" s="97" t="s">
        <v>74</v>
      </c>
      <c r="E15" s="98" t="s">
        <v>75</v>
      </c>
      <c r="F15" s="99"/>
      <c r="G15" s="116"/>
      <c r="H15" s="101"/>
    </row>
    <row r="16" spans="2:8" ht="22.35" customHeight="1">
      <c r="B16" s="95" t="s">
        <v>39</v>
      </c>
      <c r="C16" s="96" t="s">
        <v>39</v>
      </c>
      <c r="D16" s="97" t="s">
        <v>76</v>
      </c>
      <c r="E16" s="98" t="s">
        <v>77</v>
      </c>
      <c r="F16" s="99"/>
      <c r="G16" s="122"/>
      <c r="H16" s="101"/>
    </row>
    <row r="17" spans="2:8" ht="22.35" customHeight="1">
      <c r="B17" s="95" t="s">
        <v>78</v>
      </c>
      <c r="C17" s="96" t="s">
        <v>39</v>
      </c>
      <c r="D17" s="97" t="s">
        <v>79</v>
      </c>
      <c r="E17" s="98" t="s">
        <v>80</v>
      </c>
      <c r="F17" s="99"/>
      <c r="G17" s="116" t="s">
        <v>39</v>
      </c>
      <c r="H17" s="101" t="s">
        <v>39</v>
      </c>
    </row>
    <row r="18" spans="2:8" ht="22.35" customHeight="1">
      <c r="B18" s="95" t="s">
        <v>39</v>
      </c>
      <c r="C18" s="96" t="s">
        <v>39</v>
      </c>
      <c r="D18" s="97" t="s">
        <v>81</v>
      </c>
      <c r="E18" s="98" t="s">
        <v>82</v>
      </c>
      <c r="F18" s="99"/>
      <c r="G18" s="116"/>
      <c r="H18" s="101"/>
    </row>
    <row r="19" spans="2:8" ht="22.35" customHeight="1">
      <c r="B19" s="95" t="s">
        <v>51</v>
      </c>
      <c r="C19" s="96" t="s">
        <v>39</v>
      </c>
      <c r="D19" s="97" t="s">
        <v>83</v>
      </c>
      <c r="E19" s="98" t="s">
        <v>84</v>
      </c>
      <c r="F19" s="99"/>
      <c r="G19" s="122">
        <v>2.93E-2</v>
      </c>
      <c r="H19" s="101" t="s">
        <v>168</v>
      </c>
    </row>
    <row r="20" spans="2:8" ht="22.35" customHeight="1">
      <c r="B20" s="95" t="s">
        <v>39</v>
      </c>
      <c r="C20" s="96" t="s">
        <v>39</v>
      </c>
      <c r="D20" s="97" t="s">
        <v>85</v>
      </c>
      <c r="E20" s="98" t="s">
        <v>86</v>
      </c>
      <c r="F20" s="99"/>
      <c r="G20" s="116"/>
      <c r="H20" s="101"/>
    </row>
    <row r="21" spans="2:8" ht="22.35" customHeight="1">
      <c r="B21" s="95" t="s">
        <v>39</v>
      </c>
      <c r="C21" s="96" t="s">
        <v>39</v>
      </c>
      <c r="D21" s="97" t="s">
        <v>87</v>
      </c>
      <c r="E21" s="98" t="s">
        <v>88</v>
      </c>
      <c r="F21" s="99"/>
      <c r="G21" s="116" t="s">
        <v>39</v>
      </c>
      <c r="H21" s="101"/>
    </row>
    <row r="22" spans="2:8" ht="22.35" customHeight="1">
      <c r="B22" s="95" t="s">
        <v>39</v>
      </c>
      <c r="C22" s="96" t="s">
        <v>46</v>
      </c>
      <c r="D22" s="97" t="s">
        <v>89</v>
      </c>
      <c r="E22" s="98" t="s">
        <v>90</v>
      </c>
      <c r="F22" s="99"/>
      <c r="G22" s="116" t="s">
        <v>39</v>
      </c>
      <c r="H22" s="101"/>
    </row>
    <row r="23" spans="2:8" ht="22.35" customHeight="1">
      <c r="B23" s="95" t="s">
        <v>39</v>
      </c>
      <c r="C23" s="96" t="s">
        <v>39</v>
      </c>
      <c r="D23" s="102" t="s">
        <v>91</v>
      </c>
      <c r="E23" s="103" t="s">
        <v>92</v>
      </c>
      <c r="F23" s="104">
        <f>TRUNC((F7+F10)*0.079,0)</f>
        <v>0</v>
      </c>
      <c r="G23" s="178">
        <v>7.9000000000000001E-2</v>
      </c>
      <c r="H23" s="105" t="s">
        <v>164</v>
      </c>
    </row>
    <row r="24" spans="2:8" ht="22.35" customHeight="1">
      <c r="B24" s="107" t="s">
        <v>39</v>
      </c>
      <c r="C24" s="106" t="s">
        <v>39</v>
      </c>
      <c r="D24" s="102" t="s">
        <v>49</v>
      </c>
      <c r="E24" s="103" t="s">
        <v>93</v>
      </c>
      <c r="F24" s="104">
        <f>TRUNC((F11+F12+F13+F14+F15+F16+F17+F18+F19+F20+F21+F22+F23),0)</f>
        <v>0</v>
      </c>
      <c r="G24" s="117" t="s">
        <v>39</v>
      </c>
      <c r="H24" s="105" t="s">
        <v>122</v>
      </c>
    </row>
    <row r="25" spans="2:8" ht="22.35" customHeight="1">
      <c r="B25" s="108" t="s">
        <v>39</v>
      </c>
      <c r="C25" s="102" t="s">
        <v>39</v>
      </c>
      <c r="D25" s="102" t="s">
        <v>94</v>
      </c>
      <c r="E25" s="103" t="s">
        <v>95</v>
      </c>
      <c r="F25" s="104">
        <f>TRUNC((F7+F10+F24),0)</f>
        <v>0</v>
      </c>
      <c r="G25" s="117" t="s">
        <v>39</v>
      </c>
      <c r="H25" s="105" t="s">
        <v>121</v>
      </c>
    </row>
    <row r="26" spans="2:8" ht="22.35" customHeight="1">
      <c r="B26" s="108" t="s">
        <v>39</v>
      </c>
      <c r="C26" s="102" t="s">
        <v>39</v>
      </c>
      <c r="D26" s="102" t="s">
        <v>96</v>
      </c>
      <c r="E26" s="103" t="s">
        <v>97</v>
      </c>
      <c r="F26" s="104">
        <f>TRUNC(F25*0.06,0)</f>
        <v>0</v>
      </c>
      <c r="G26" s="117" t="s">
        <v>98</v>
      </c>
      <c r="H26" s="105" t="s">
        <v>116</v>
      </c>
    </row>
    <row r="27" spans="2:8" ht="22.35" customHeight="1">
      <c r="B27" s="108" t="s">
        <v>39</v>
      </c>
      <c r="C27" s="102" t="s">
        <v>39</v>
      </c>
      <c r="D27" s="102" t="s">
        <v>99</v>
      </c>
      <c r="E27" s="103" t="s">
        <v>100</v>
      </c>
      <c r="F27" s="104">
        <f>내역서!I30</f>
        <v>0</v>
      </c>
      <c r="G27" s="121">
        <v>0.15</v>
      </c>
      <c r="H27" s="105" t="s">
        <v>117</v>
      </c>
    </row>
    <row r="28" spans="2:8" ht="22.35" customHeight="1">
      <c r="B28" s="108" t="s">
        <v>39</v>
      </c>
      <c r="C28" s="102" t="s">
        <v>39</v>
      </c>
      <c r="D28" s="102" t="s">
        <v>101</v>
      </c>
      <c r="E28" s="103" t="s">
        <v>102</v>
      </c>
      <c r="F28" s="104">
        <f>TRUNC((F25+F26+F27),0)</f>
        <v>0</v>
      </c>
      <c r="G28" s="117" t="s">
        <v>39</v>
      </c>
      <c r="H28" s="105" t="s">
        <v>118</v>
      </c>
    </row>
    <row r="29" spans="2:8" ht="22.35" customHeight="1">
      <c r="B29" s="108" t="s">
        <v>39</v>
      </c>
      <c r="C29" s="102" t="s">
        <v>39</v>
      </c>
      <c r="D29" s="102" t="s">
        <v>103</v>
      </c>
      <c r="E29" s="103" t="s">
        <v>104</v>
      </c>
      <c r="F29" s="104">
        <f>IF(B52&lt;&gt; "0.9",TRUNC(F28*0.1,0),TRUNC(F28*0.1,0)+1)</f>
        <v>0</v>
      </c>
      <c r="G29" s="117" t="s">
        <v>105</v>
      </c>
      <c r="H29" s="105" t="s">
        <v>119</v>
      </c>
    </row>
    <row r="30" spans="2:8" ht="22.35" customHeight="1">
      <c r="B30" s="108" t="s">
        <v>39</v>
      </c>
      <c r="C30" s="102" t="s">
        <v>39</v>
      </c>
      <c r="D30" s="102" t="s">
        <v>106</v>
      </c>
      <c r="E30" s="103" t="s">
        <v>107</v>
      </c>
      <c r="F30" s="104">
        <f>TRUNC((F28+F29),0)</f>
        <v>0</v>
      </c>
      <c r="G30" s="117" t="s">
        <v>39</v>
      </c>
      <c r="H30" s="105" t="s">
        <v>120</v>
      </c>
    </row>
    <row r="31" spans="2:8" ht="22.35" customHeight="1">
      <c r="B31" s="108" t="s">
        <v>39</v>
      </c>
      <c r="C31" s="102" t="s">
        <v>39</v>
      </c>
      <c r="D31" s="102" t="s">
        <v>108</v>
      </c>
      <c r="E31" s="103" t="s">
        <v>109</v>
      </c>
      <c r="F31" s="104"/>
      <c r="G31" s="117" t="s">
        <v>39</v>
      </c>
      <c r="H31" s="105" t="s">
        <v>39</v>
      </c>
    </row>
    <row r="32" spans="2:8" ht="22.35" customHeight="1">
      <c r="B32" s="108" t="s">
        <v>39</v>
      </c>
      <c r="C32" s="102" t="s">
        <v>39</v>
      </c>
      <c r="D32" s="102" t="s">
        <v>110</v>
      </c>
      <c r="E32" s="103" t="s">
        <v>111</v>
      </c>
      <c r="F32" s="104"/>
      <c r="G32" s="117" t="s">
        <v>39</v>
      </c>
      <c r="H32" s="105" t="s">
        <v>39</v>
      </c>
    </row>
    <row r="33" spans="2:8" ht="22.35" customHeight="1">
      <c r="B33" s="109" t="s">
        <v>39</v>
      </c>
      <c r="C33" s="110" t="s">
        <v>39</v>
      </c>
      <c r="D33" s="110" t="s">
        <v>112</v>
      </c>
      <c r="E33" s="111" t="s">
        <v>113</v>
      </c>
      <c r="F33" s="112">
        <f>ROUNDDOWN(TRUNC((F30+F31+F32),0),-3)</f>
        <v>0</v>
      </c>
      <c r="G33" s="118" t="s">
        <v>39</v>
      </c>
      <c r="H33" s="113" t="s">
        <v>166</v>
      </c>
    </row>
    <row r="34" spans="2:8">
      <c r="B34" s="114"/>
      <c r="C34" s="114"/>
      <c r="D34" s="114"/>
      <c r="E34" s="114"/>
      <c r="F34" s="114"/>
      <c r="G34" s="119"/>
      <c r="H34" s="114"/>
    </row>
    <row r="52" spans="2:2">
      <c r="B52" s="91" t="str">
        <f>RIGHT(F28*0.1,3)</f>
        <v>0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K23"/>
  <sheetViews>
    <sheetView showZeros="0" view="pageBreakPreview" zoomScale="115" zoomScaleNormal="100" zoomScaleSheetLayoutView="115" workbookViewId="0">
      <selection activeCell="E20" sqref="E20"/>
    </sheetView>
  </sheetViews>
  <sheetFormatPr defaultRowHeight="12.75"/>
  <cols>
    <col min="1" max="1" width="0.83203125" style="133" customWidth="1"/>
    <col min="2" max="2" width="9" style="133" customWidth="1"/>
    <col min="3" max="3" width="27.1640625" style="133" customWidth="1"/>
    <col min="4" max="4" width="25" style="133" customWidth="1"/>
    <col min="5" max="5" width="15.83203125" style="133" customWidth="1"/>
    <col min="6" max="6" width="9" style="133" customWidth="1"/>
    <col min="7" max="7" width="21.5" style="133" customWidth="1"/>
    <col min="8" max="8" width="18.83203125" style="133" customWidth="1"/>
    <col min="9" max="9" width="18.1640625" style="133" customWidth="1"/>
    <col min="10" max="10" width="19" style="133" customWidth="1"/>
    <col min="11" max="11" width="15.83203125" style="133" customWidth="1"/>
    <col min="12" max="256" width="9.33203125" style="133"/>
    <col min="257" max="257" width="0.83203125" style="133" customWidth="1"/>
    <col min="258" max="258" width="9" style="133" customWidth="1"/>
    <col min="259" max="259" width="27.1640625" style="133" customWidth="1"/>
    <col min="260" max="260" width="25" style="133" customWidth="1"/>
    <col min="261" max="261" width="15.83203125" style="133" customWidth="1"/>
    <col min="262" max="262" width="9" style="133" customWidth="1"/>
    <col min="263" max="263" width="21.5" style="133" customWidth="1"/>
    <col min="264" max="264" width="18.83203125" style="133" customWidth="1"/>
    <col min="265" max="265" width="18.1640625" style="133" customWidth="1"/>
    <col min="266" max="266" width="19" style="133" customWidth="1"/>
    <col min="267" max="267" width="15.83203125" style="133" customWidth="1"/>
    <col min="268" max="512" width="9.33203125" style="133"/>
    <col min="513" max="513" width="0.83203125" style="133" customWidth="1"/>
    <col min="514" max="514" width="9" style="133" customWidth="1"/>
    <col min="515" max="515" width="27.1640625" style="133" customWidth="1"/>
    <col min="516" max="516" width="25" style="133" customWidth="1"/>
    <col min="517" max="517" width="15.83203125" style="133" customWidth="1"/>
    <col min="518" max="518" width="9" style="133" customWidth="1"/>
    <col min="519" max="519" width="21.5" style="133" customWidth="1"/>
    <col min="520" max="520" width="18.83203125" style="133" customWidth="1"/>
    <col min="521" max="521" width="18.1640625" style="133" customWidth="1"/>
    <col min="522" max="522" width="19" style="133" customWidth="1"/>
    <col min="523" max="523" width="15.83203125" style="133" customWidth="1"/>
    <col min="524" max="768" width="9.33203125" style="133"/>
    <col min="769" max="769" width="0.83203125" style="133" customWidth="1"/>
    <col min="770" max="770" width="9" style="133" customWidth="1"/>
    <col min="771" max="771" width="27.1640625" style="133" customWidth="1"/>
    <col min="772" max="772" width="25" style="133" customWidth="1"/>
    <col min="773" max="773" width="15.83203125" style="133" customWidth="1"/>
    <col min="774" max="774" width="9" style="133" customWidth="1"/>
    <col min="775" max="775" width="21.5" style="133" customWidth="1"/>
    <col min="776" max="776" width="18.83203125" style="133" customWidth="1"/>
    <col min="777" max="777" width="18.1640625" style="133" customWidth="1"/>
    <col min="778" max="778" width="19" style="133" customWidth="1"/>
    <col min="779" max="779" width="15.83203125" style="133" customWidth="1"/>
    <col min="780" max="1024" width="9.33203125" style="133"/>
    <col min="1025" max="1025" width="0.83203125" style="133" customWidth="1"/>
    <col min="1026" max="1026" width="9" style="133" customWidth="1"/>
    <col min="1027" max="1027" width="27.1640625" style="133" customWidth="1"/>
    <col min="1028" max="1028" width="25" style="133" customWidth="1"/>
    <col min="1029" max="1029" width="15.83203125" style="133" customWidth="1"/>
    <col min="1030" max="1030" width="9" style="133" customWidth="1"/>
    <col min="1031" max="1031" width="21.5" style="133" customWidth="1"/>
    <col min="1032" max="1032" width="18.83203125" style="133" customWidth="1"/>
    <col min="1033" max="1033" width="18.1640625" style="133" customWidth="1"/>
    <col min="1034" max="1034" width="19" style="133" customWidth="1"/>
    <col min="1035" max="1035" width="15.83203125" style="133" customWidth="1"/>
    <col min="1036" max="1280" width="9.33203125" style="133"/>
    <col min="1281" max="1281" width="0.83203125" style="133" customWidth="1"/>
    <col min="1282" max="1282" width="9" style="133" customWidth="1"/>
    <col min="1283" max="1283" width="27.1640625" style="133" customWidth="1"/>
    <col min="1284" max="1284" width="25" style="133" customWidth="1"/>
    <col min="1285" max="1285" width="15.83203125" style="133" customWidth="1"/>
    <col min="1286" max="1286" width="9" style="133" customWidth="1"/>
    <col min="1287" max="1287" width="21.5" style="133" customWidth="1"/>
    <col min="1288" max="1288" width="18.83203125" style="133" customWidth="1"/>
    <col min="1289" max="1289" width="18.1640625" style="133" customWidth="1"/>
    <col min="1290" max="1290" width="19" style="133" customWidth="1"/>
    <col min="1291" max="1291" width="15.83203125" style="133" customWidth="1"/>
    <col min="1292" max="1536" width="9.33203125" style="133"/>
    <col min="1537" max="1537" width="0.83203125" style="133" customWidth="1"/>
    <col min="1538" max="1538" width="9" style="133" customWidth="1"/>
    <col min="1539" max="1539" width="27.1640625" style="133" customWidth="1"/>
    <col min="1540" max="1540" width="25" style="133" customWidth="1"/>
    <col min="1541" max="1541" width="15.83203125" style="133" customWidth="1"/>
    <col min="1542" max="1542" width="9" style="133" customWidth="1"/>
    <col min="1543" max="1543" width="21.5" style="133" customWidth="1"/>
    <col min="1544" max="1544" width="18.83203125" style="133" customWidth="1"/>
    <col min="1545" max="1545" width="18.1640625" style="133" customWidth="1"/>
    <col min="1546" max="1546" width="19" style="133" customWidth="1"/>
    <col min="1547" max="1547" width="15.83203125" style="133" customWidth="1"/>
    <col min="1548" max="1792" width="9.33203125" style="133"/>
    <col min="1793" max="1793" width="0.83203125" style="133" customWidth="1"/>
    <col min="1794" max="1794" width="9" style="133" customWidth="1"/>
    <col min="1795" max="1795" width="27.1640625" style="133" customWidth="1"/>
    <col min="1796" max="1796" width="25" style="133" customWidth="1"/>
    <col min="1797" max="1797" width="15.83203125" style="133" customWidth="1"/>
    <col min="1798" max="1798" width="9" style="133" customWidth="1"/>
    <col min="1799" max="1799" width="21.5" style="133" customWidth="1"/>
    <col min="1800" max="1800" width="18.83203125" style="133" customWidth="1"/>
    <col min="1801" max="1801" width="18.1640625" style="133" customWidth="1"/>
    <col min="1802" max="1802" width="19" style="133" customWidth="1"/>
    <col min="1803" max="1803" width="15.83203125" style="133" customWidth="1"/>
    <col min="1804" max="2048" width="9.33203125" style="133"/>
    <col min="2049" max="2049" width="0.83203125" style="133" customWidth="1"/>
    <col min="2050" max="2050" width="9" style="133" customWidth="1"/>
    <col min="2051" max="2051" width="27.1640625" style="133" customWidth="1"/>
    <col min="2052" max="2052" width="25" style="133" customWidth="1"/>
    <col min="2053" max="2053" width="15.83203125" style="133" customWidth="1"/>
    <col min="2054" max="2054" width="9" style="133" customWidth="1"/>
    <col min="2055" max="2055" width="21.5" style="133" customWidth="1"/>
    <col min="2056" max="2056" width="18.83203125" style="133" customWidth="1"/>
    <col min="2057" max="2057" width="18.1640625" style="133" customWidth="1"/>
    <col min="2058" max="2058" width="19" style="133" customWidth="1"/>
    <col min="2059" max="2059" width="15.83203125" style="133" customWidth="1"/>
    <col min="2060" max="2304" width="9.33203125" style="133"/>
    <col min="2305" max="2305" width="0.83203125" style="133" customWidth="1"/>
    <col min="2306" max="2306" width="9" style="133" customWidth="1"/>
    <col min="2307" max="2307" width="27.1640625" style="133" customWidth="1"/>
    <col min="2308" max="2308" width="25" style="133" customWidth="1"/>
    <col min="2309" max="2309" width="15.83203125" style="133" customWidth="1"/>
    <col min="2310" max="2310" width="9" style="133" customWidth="1"/>
    <col min="2311" max="2311" width="21.5" style="133" customWidth="1"/>
    <col min="2312" max="2312" width="18.83203125" style="133" customWidth="1"/>
    <col min="2313" max="2313" width="18.1640625" style="133" customWidth="1"/>
    <col min="2314" max="2314" width="19" style="133" customWidth="1"/>
    <col min="2315" max="2315" width="15.83203125" style="133" customWidth="1"/>
    <col min="2316" max="2560" width="9.33203125" style="133"/>
    <col min="2561" max="2561" width="0.83203125" style="133" customWidth="1"/>
    <col min="2562" max="2562" width="9" style="133" customWidth="1"/>
    <col min="2563" max="2563" width="27.1640625" style="133" customWidth="1"/>
    <col min="2564" max="2564" width="25" style="133" customWidth="1"/>
    <col min="2565" max="2565" width="15.83203125" style="133" customWidth="1"/>
    <col min="2566" max="2566" width="9" style="133" customWidth="1"/>
    <col min="2567" max="2567" width="21.5" style="133" customWidth="1"/>
    <col min="2568" max="2568" width="18.83203125" style="133" customWidth="1"/>
    <col min="2569" max="2569" width="18.1640625" style="133" customWidth="1"/>
    <col min="2570" max="2570" width="19" style="133" customWidth="1"/>
    <col min="2571" max="2571" width="15.83203125" style="133" customWidth="1"/>
    <col min="2572" max="2816" width="9.33203125" style="133"/>
    <col min="2817" max="2817" width="0.83203125" style="133" customWidth="1"/>
    <col min="2818" max="2818" width="9" style="133" customWidth="1"/>
    <col min="2819" max="2819" width="27.1640625" style="133" customWidth="1"/>
    <col min="2820" max="2820" width="25" style="133" customWidth="1"/>
    <col min="2821" max="2821" width="15.83203125" style="133" customWidth="1"/>
    <col min="2822" max="2822" width="9" style="133" customWidth="1"/>
    <col min="2823" max="2823" width="21.5" style="133" customWidth="1"/>
    <col min="2824" max="2824" width="18.83203125" style="133" customWidth="1"/>
    <col min="2825" max="2825" width="18.1640625" style="133" customWidth="1"/>
    <col min="2826" max="2826" width="19" style="133" customWidth="1"/>
    <col min="2827" max="2827" width="15.83203125" style="133" customWidth="1"/>
    <col min="2828" max="3072" width="9.33203125" style="133"/>
    <col min="3073" max="3073" width="0.83203125" style="133" customWidth="1"/>
    <col min="3074" max="3074" width="9" style="133" customWidth="1"/>
    <col min="3075" max="3075" width="27.1640625" style="133" customWidth="1"/>
    <col min="3076" max="3076" width="25" style="133" customWidth="1"/>
    <col min="3077" max="3077" width="15.83203125" style="133" customWidth="1"/>
    <col min="3078" max="3078" width="9" style="133" customWidth="1"/>
    <col min="3079" max="3079" width="21.5" style="133" customWidth="1"/>
    <col min="3080" max="3080" width="18.83203125" style="133" customWidth="1"/>
    <col min="3081" max="3081" width="18.1640625" style="133" customWidth="1"/>
    <col min="3082" max="3082" width="19" style="133" customWidth="1"/>
    <col min="3083" max="3083" width="15.83203125" style="133" customWidth="1"/>
    <col min="3084" max="3328" width="9.33203125" style="133"/>
    <col min="3329" max="3329" width="0.83203125" style="133" customWidth="1"/>
    <col min="3330" max="3330" width="9" style="133" customWidth="1"/>
    <col min="3331" max="3331" width="27.1640625" style="133" customWidth="1"/>
    <col min="3332" max="3332" width="25" style="133" customWidth="1"/>
    <col min="3333" max="3333" width="15.83203125" style="133" customWidth="1"/>
    <col min="3334" max="3334" width="9" style="133" customWidth="1"/>
    <col min="3335" max="3335" width="21.5" style="133" customWidth="1"/>
    <col min="3336" max="3336" width="18.83203125" style="133" customWidth="1"/>
    <col min="3337" max="3337" width="18.1640625" style="133" customWidth="1"/>
    <col min="3338" max="3338" width="19" style="133" customWidth="1"/>
    <col min="3339" max="3339" width="15.83203125" style="133" customWidth="1"/>
    <col min="3340" max="3584" width="9.33203125" style="133"/>
    <col min="3585" max="3585" width="0.83203125" style="133" customWidth="1"/>
    <col min="3586" max="3586" width="9" style="133" customWidth="1"/>
    <col min="3587" max="3587" width="27.1640625" style="133" customWidth="1"/>
    <col min="3588" max="3588" width="25" style="133" customWidth="1"/>
    <col min="3589" max="3589" width="15.83203125" style="133" customWidth="1"/>
    <col min="3590" max="3590" width="9" style="133" customWidth="1"/>
    <col min="3591" max="3591" width="21.5" style="133" customWidth="1"/>
    <col min="3592" max="3592" width="18.83203125" style="133" customWidth="1"/>
    <col min="3593" max="3593" width="18.1640625" style="133" customWidth="1"/>
    <col min="3594" max="3594" width="19" style="133" customWidth="1"/>
    <col min="3595" max="3595" width="15.83203125" style="133" customWidth="1"/>
    <col min="3596" max="3840" width="9.33203125" style="133"/>
    <col min="3841" max="3841" width="0.83203125" style="133" customWidth="1"/>
    <col min="3842" max="3842" width="9" style="133" customWidth="1"/>
    <col min="3843" max="3843" width="27.1640625" style="133" customWidth="1"/>
    <col min="3844" max="3844" width="25" style="133" customWidth="1"/>
    <col min="3845" max="3845" width="15.83203125" style="133" customWidth="1"/>
    <col min="3846" max="3846" width="9" style="133" customWidth="1"/>
    <col min="3847" max="3847" width="21.5" style="133" customWidth="1"/>
    <col min="3848" max="3848" width="18.83203125" style="133" customWidth="1"/>
    <col min="3849" max="3849" width="18.1640625" style="133" customWidth="1"/>
    <col min="3850" max="3850" width="19" style="133" customWidth="1"/>
    <col min="3851" max="3851" width="15.83203125" style="133" customWidth="1"/>
    <col min="3852" max="4096" width="9.33203125" style="133"/>
    <col min="4097" max="4097" width="0.83203125" style="133" customWidth="1"/>
    <col min="4098" max="4098" width="9" style="133" customWidth="1"/>
    <col min="4099" max="4099" width="27.1640625" style="133" customWidth="1"/>
    <col min="4100" max="4100" width="25" style="133" customWidth="1"/>
    <col min="4101" max="4101" width="15.83203125" style="133" customWidth="1"/>
    <col min="4102" max="4102" width="9" style="133" customWidth="1"/>
    <col min="4103" max="4103" width="21.5" style="133" customWidth="1"/>
    <col min="4104" max="4104" width="18.83203125" style="133" customWidth="1"/>
    <col min="4105" max="4105" width="18.1640625" style="133" customWidth="1"/>
    <col min="4106" max="4106" width="19" style="133" customWidth="1"/>
    <col min="4107" max="4107" width="15.83203125" style="133" customWidth="1"/>
    <col min="4108" max="4352" width="9.33203125" style="133"/>
    <col min="4353" max="4353" width="0.83203125" style="133" customWidth="1"/>
    <col min="4354" max="4354" width="9" style="133" customWidth="1"/>
    <col min="4355" max="4355" width="27.1640625" style="133" customWidth="1"/>
    <col min="4356" max="4356" width="25" style="133" customWidth="1"/>
    <col min="4357" max="4357" width="15.83203125" style="133" customWidth="1"/>
    <col min="4358" max="4358" width="9" style="133" customWidth="1"/>
    <col min="4359" max="4359" width="21.5" style="133" customWidth="1"/>
    <col min="4360" max="4360" width="18.83203125" style="133" customWidth="1"/>
    <col min="4361" max="4361" width="18.1640625" style="133" customWidth="1"/>
    <col min="4362" max="4362" width="19" style="133" customWidth="1"/>
    <col min="4363" max="4363" width="15.83203125" style="133" customWidth="1"/>
    <col min="4364" max="4608" width="9.33203125" style="133"/>
    <col min="4609" max="4609" width="0.83203125" style="133" customWidth="1"/>
    <col min="4610" max="4610" width="9" style="133" customWidth="1"/>
    <col min="4611" max="4611" width="27.1640625" style="133" customWidth="1"/>
    <col min="4612" max="4612" width="25" style="133" customWidth="1"/>
    <col min="4613" max="4613" width="15.83203125" style="133" customWidth="1"/>
    <col min="4614" max="4614" width="9" style="133" customWidth="1"/>
    <col min="4615" max="4615" width="21.5" style="133" customWidth="1"/>
    <col min="4616" max="4616" width="18.83203125" style="133" customWidth="1"/>
    <col min="4617" max="4617" width="18.1640625" style="133" customWidth="1"/>
    <col min="4618" max="4618" width="19" style="133" customWidth="1"/>
    <col min="4619" max="4619" width="15.83203125" style="133" customWidth="1"/>
    <col min="4620" max="4864" width="9.33203125" style="133"/>
    <col min="4865" max="4865" width="0.83203125" style="133" customWidth="1"/>
    <col min="4866" max="4866" width="9" style="133" customWidth="1"/>
    <col min="4867" max="4867" width="27.1640625" style="133" customWidth="1"/>
    <col min="4868" max="4868" width="25" style="133" customWidth="1"/>
    <col min="4869" max="4869" width="15.83203125" style="133" customWidth="1"/>
    <col min="4870" max="4870" width="9" style="133" customWidth="1"/>
    <col min="4871" max="4871" width="21.5" style="133" customWidth="1"/>
    <col min="4872" max="4872" width="18.83203125" style="133" customWidth="1"/>
    <col min="4873" max="4873" width="18.1640625" style="133" customWidth="1"/>
    <col min="4874" max="4874" width="19" style="133" customWidth="1"/>
    <col min="4875" max="4875" width="15.83203125" style="133" customWidth="1"/>
    <col min="4876" max="5120" width="9.33203125" style="133"/>
    <col min="5121" max="5121" width="0.83203125" style="133" customWidth="1"/>
    <col min="5122" max="5122" width="9" style="133" customWidth="1"/>
    <col min="5123" max="5123" width="27.1640625" style="133" customWidth="1"/>
    <col min="5124" max="5124" width="25" style="133" customWidth="1"/>
    <col min="5125" max="5125" width="15.83203125" style="133" customWidth="1"/>
    <col min="5126" max="5126" width="9" style="133" customWidth="1"/>
    <col min="5127" max="5127" width="21.5" style="133" customWidth="1"/>
    <col min="5128" max="5128" width="18.83203125" style="133" customWidth="1"/>
    <col min="5129" max="5129" width="18.1640625" style="133" customWidth="1"/>
    <col min="5130" max="5130" width="19" style="133" customWidth="1"/>
    <col min="5131" max="5131" width="15.83203125" style="133" customWidth="1"/>
    <col min="5132" max="5376" width="9.33203125" style="133"/>
    <col min="5377" max="5377" width="0.83203125" style="133" customWidth="1"/>
    <col min="5378" max="5378" width="9" style="133" customWidth="1"/>
    <col min="5379" max="5379" width="27.1640625" style="133" customWidth="1"/>
    <col min="5380" max="5380" width="25" style="133" customWidth="1"/>
    <col min="5381" max="5381" width="15.83203125" style="133" customWidth="1"/>
    <col min="5382" max="5382" width="9" style="133" customWidth="1"/>
    <col min="5383" max="5383" width="21.5" style="133" customWidth="1"/>
    <col min="5384" max="5384" width="18.83203125" style="133" customWidth="1"/>
    <col min="5385" max="5385" width="18.1640625" style="133" customWidth="1"/>
    <col min="5386" max="5386" width="19" style="133" customWidth="1"/>
    <col min="5387" max="5387" width="15.83203125" style="133" customWidth="1"/>
    <col min="5388" max="5632" width="9.33203125" style="133"/>
    <col min="5633" max="5633" width="0.83203125" style="133" customWidth="1"/>
    <col min="5634" max="5634" width="9" style="133" customWidth="1"/>
    <col min="5635" max="5635" width="27.1640625" style="133" customWidth="1"/>
    <col min="5636" max="5636" width="25" style="133" customWidth="1"/>
    <col min="5637" max="5637" width="15.83203125" style="133" customWidth="1"/>
    <col min="5638" max="5638" width="9" style="133" customWidth="1"/>
    <col min="5639" max="5639" width="21.5" style="133" customWidth="1"/>
    <col min="5640" max="5640" width="18.83203125" style="133" customWidth="1"/>
    <col min="5641" max="5641" width="18.1640625" style="133" customWidth="1"/>
    <col min="5642" max="5642" width="19" style="133" customWidth="1"/>
    <col min="5643" max="5643" width="15.83203125" style="133" customWidth="1"/>
    <col min="5644" max="5888" width="9.33203125" style="133"/>
    <col min="5889" max="5889" width="0.83203125" style="133" customWidth="1"/>
    <col min="5890" max="5890" width="9" style="133" customWidth="1"/>
    <col min="5891" max="5891" width="27.1640625" style="133" customWidth="1"/>
    <col min="5892" max="5892" width="25" style="133" customWidth="1"/>
    <col min="5893" max="5893" width="15.83203125" style="133" customWidth="1"/>
    <col min="5894" max="5894" width="9" style="133" customWidth="1"/>
    <col min="5895" max="5895" width="21.5" style="133" customWidth="1"/>
    <col min="5896" max="5896" width="18.83203125" style="133" customWidth="1"/>
    <col min="5897" max="5897" width="18.1640625" style="133" customWidth="1"/>
    <col min="5898" max="5898" width="19" style="133" customWidth="1"/>
    <col min="5899" max="5899" width="15.83203125" style="133" customWidth="1"/>
    <col min="5900" max="6144" width="9.33203125" style="133"/>
    <col min="6145" max="6145" width="0.83203125" style="133" customWidth="1"/>
    <col min="6146" max="6146" width="9" style="133" customWidth="1"/>
    <col min="6147" max="6147" width="27.1640625" style="133" customWidth="1"/>
    <col min="6148" max="6148" width="25" style="133" customWidth="1"/>
    <col min="6149" max="6149" width="15.83203125" style="133" customWidth="1"/>
    <col min="6150" max="6150" width="9" style="133" customWidth="1"/>
    <col min="6151" max="6151" width="21.5" style="133" customWidth="1"/>
    <col min="6152" max="6152" width="18.83203125" style="133" customWidth="1"/>
    <col min="6153" max="6153" width="18.1640625" style="133" customWidth="1"/>
    <col min="6154" max="6154" width="19" style="133" customWidth="1"/>
    <col min="6155" max="6155" width="15.83203125" style="133" customWidth="1"/>
    <col min="6156" max="6400" width="9.33203125" style="133"/>
    <col min="6401" max="6401" width="0.83203125" style="133" customWidth="1"/>
    <col min="6402" max="6402" width="9" style="133" customWidth="1"/>
    <col min="6403" max="6403" width="27.1640625" style="133" customWidth="1"/>
    <col min="6404" max="6404" width="25" style="133" customWidth="1"/>
    <col min="6405" max="6405" width="15.83203125" style="133" customWidth="1"/>
    <col min="6406" max="6406" width="9" style="133" customWidth="1"/>
    <col min="6407" max="6407" width="21.5" style="133" customWidth="1"/>
    <col min="6408" max="6408" width="18.83203125" style="133" customWidth="1"/>
    <col min="6409" max="6409" width="18.1640625" style="133" customWidth="1"/>
    <col min="6410" max="6410" width="19" style="133" customWidth="1"/>
    <col min="6411" max="6411" width="15.83203125" style="133" customWidth="1"/>
    <col min="6412" max="6656" width="9.33203125" style="133"/>
    <col min="6657" max="6657" width="0.83203125" style="133" customWidth="1"/>
    <col min="6658" max="6658" width="9" style="133" customWidth="1"/>
    <col min="6659" max="6659" width="27.1640625" style="133" customWidth="1"/>
    <col min="6660" max="6660" width="25" style="133" customWidth="1"/>
    <col min="6661" max="6661" width="15.83203125" style="133" customWidth="1"/>
    <col min="6662" max="6662" width="9" style="133" customWidth="1"/>
    <col min="6663" max="6663" width="21.5" style="133" customWidth="1"/>
    <col min="6664" max="6664" width="18.83203125" style="133" customWidth="1"/>
    <col min="6665" max="6665" width="18.1640625" style="133" customWidth="1"/>
    <col min="6666" max="6666" width="19" style="133" customWidth="1"/>
    <col min="6667" max="6667" width="15.83203125" style="133" customWidth="1"/>
    <col min="6668" max="6912" width="9.33203125" style="133"/>
    <col min="6913" max="6913" width="0.83203125" style="133" customWidth="1"/>
    <col min="6914" max="6914" width="9" style="133" customWidth="1"/>
    <col min="6915" max="6915" width="27.1640625" style="133" customWidth="1"/>
    <col min="6916" max="6916" width="25" style="133" customWidth="1"/>
    <col min="6917" max="6917" width="15.83203125" style="133" customWidth="1"/>
    <col min="6918" max="6918" width="9" style="133" customWidth="1"/>
    <col min="6919" max="6919" width="21.5" style="133" customWidth="1"/>
    <col min="6920" max="6920" width="18.83203125" style="133" customWidth="1"/>
    <col min="6921" max="6921" width="18.1640625" style="133" customWidth="1"/>
    <col min="6922" max="6922" width="19" style="133" customWidth="1"/>
    <col min="6923" max="6923" width="15.83203125" style="133" customWidth="1"/>
    <col min="6924" max="7168" width="9.33203125" style="133"/>
    <col min="7169" max="7169" width="0.83203125" style="133" customWidth="1"/>
    <col min="7170" max="7170" width="9" style="133" customWidth="1"/>
    <col min="7171" max="7171" width="27.1640625" style="133" customWidth="1"/>
    <col min="7172" max="7172" width="25" style="133" customWidth="1"/>
    <col min="7173" max="7173" width="15.83203125" style="133" customWidth="1"/>
    <col min="7174" max="7174" width="9" style="133" customWidth="1"/>
    <col min="7175" max="7175" width="21.5" style="133" customWidth="1"/>
    <col min="7176" max="7176" width="18.83203125" style="133" customWidth="1"/>
    <col min="7177" max="7177" width="18.1640625" style="133" customWidth="1"/>
    <col min="7178" max="7178" width="19" style="133" customWidth="1"/>
    <col min="7179" max="7179" width="15.83203125" style="133" customWidth="1"/>
    <col min="7180" max="7424" width="9.33203125" style="133"/>
    <col min="7425" max="7425" width="0.83203125" style="133" customWidth="1"/>
    <col min="7426" max="7426" width="9" style="133" customWidth="1"/>
    <col min="7427" max="7427" width="27.1640625" style="133" customWidth="1"/>
    <col min="7428" max="7428" width="25" style="133" customWidth="1"/>
    <col min="7429" max="7429" width="15.83203125" style="133" customWidth="1"/>
    <col min="7430" max="7430" width="9" style="133" customWidth="1"/>
    <col min="7431" max="7431" width="21.5" style="133" customWidth="1"/>
    <col min="7432" max="7432" width="18.83203125" style="133" customWidth="1"/>
    <col min="7433" max="7433" width="18.1640625" style="133" customWidth="1"/>
    <col min="7434" max="7434" width="19" style="133" customWidth="1"/>
    <col min="7435" max="7435" width="15.83203125" style="133" customWidth="1"/>
    <col min="7436" max="7680" width="9.33203125" style="133"/>
    <col min="7681" max="7681" width="0.83203125" style="133" customWidth="1"/>
    <col min="7682" max="7682" width="9" style="133" customWidth="1"/>
    <col min="7683" max="7683" width="27.1640625" style="133" customWidth="1"/>
    <col min="7684" max="7684" width="25" style="133" customWidth="1"/>
    <col min="7685" max="7685" width="15.83203125" style="133" customWidth="1"/>
    <col min="7686" max="7686" width="9" style="133" customWidth="1"/>
    <col min="7687" max="7687" width="21.5" style="133" customWidth="1"/>
    <col min="7688" max="7688" width="18.83203125" style="133" customWidth="1"/>
    <col min="7689" max="7689" width="18.1640625" style="133" customWidth="1"/>
    <col min="7690" max="7690" width="19" style="133" customWidth="1"/>
    <col min="7691" max="7691" width="15.83203125" style="133" customWidth="1"/>
    <col min="7692" max="7936" width="9.33203125" style="133"/>
    <col min="7937" max="7937" width="0.83203125" style="133" customWidth="1"/>
    <col min="7938" max="7938" width="9" style="133" customWidth="1"/>
    <col min="7939" max="7939" width="27.1640625" style="133" customWidth="1"/>
    <col min="7940" max="7940" width="25" style="133" customWidth="1"/>
    <col min="7941" max="7941" width="15.83203125" style="133" customWidth="1"/>
    <col min="7942" max="7942" width="9" style="133" customWidth="1"/>
    <col min="7943" max="7943" width="21.5" style="133" customWidth="1"/>
    <col min="7944" max="7944" width="18.83203125" style="133" customWidth="1"/>
    <col min="7945" max="7945" width="18.1640625" style="133" customWidth="1"/>
    <col min="7946" max="7946" width="19" style="133" customWidth="1"/>
    <col min="7947" max="7947" width="15.83203125" style="133" customWidth="1"/>
    <col min="7948" max="8192" width="9.33203125" style="133"/>
    <col min="8193" max="8193" width="0.83203125" style="133" customWidth="1"/>
    <col min="8194" max="8194" width="9" style="133" customWidth="1"/>
    <col min="8195" max="8195" width="27.1640625" style="133" customWidth="1"/>
    <col min="8196" max="8196" width="25" style="133" customWidth="1"/>
    <col min="8197" max="8197" width="15.83203125" style="133" customWidth="1"/>
    <col min="8198" max="8198" width="9" style="133" customWidth="1"/>
    <col min="8199" max="8199" width="21.5" style="133" customWidth="1"/>
    <col min="8200" max="8200" width="18.83203125" style="133" customWidth="1"/>
    <col min="8201" max="8201" width="18.1640625" style="133" customWidth="1"/>
    <col min="8202" max="8202" width="19" style="133" customWidth="1"/>
    <col min="8203" max="8203" width="15.83203125" style="133" customWidth="1"/>
    <col min="8204" max="8448" width="9.33203125" style="133"/>
    <col min="8449" max="8449" width="0.83203125" style="133" customWidth="1"/>
    <col min="8450" max="8450" width="9" style="133" customWidth="1"/>
    <col min="8451" max="8451" width="27.1640625" style="133" customWidth="1"/>
    <col min="8452" max="8452" width="25" style="133" customWidth="1"/>
    <col min="8453" max="8453" width="15.83203125" style="133" customWidth="1"/>
    <col min="8454" max="8454" width="9" style="133" customWidth="1"/>
    <col min="8455" max="8455" width="21.5" style="133" customWidth="1"/>
    <col min="8456" max="8456" width="18.83203125" style="133" customWidth="1"/>
    <col min="8457" max="8457" width="18.1640625" style="133" customWidth="1"/>
    <col min="8458" max="8458" width="19" style="133" customWidth="1"/>
    <col min="8459" max="8459" width="15.83203125" style="133" customWidth="1"/>
    <col min="8460" max="8704" width="9.33203125" style="133"/>
    <col min="8705" max="8705" width="0.83203125" style="133" customWidth="1"/>
    <col min="8706" max="8706" width="9" style="133" customWidth="1"/>
    <col min="8707" max="8707" width="27.1640625" style="133" customWidth="1"/>
    <col min="8708" max="8708" width="25" style="133" customWidth="1"/>
    <col min="8709" max="8709" width="15.83203125" style="133" customWidth="1"/>
    <col min="8710" max="8710" width="9" style="133" customWidth="1"/>
    <col min="8711" max="8711" width="21.5" style="133" customWidth="1"/>
    <col min="8712" max="8712" width="18.83203125" style="133" customWidth="1"/>
    <col min="8713" max="8713" width="18.1640625" style="133" customWidth="1"/>
    <col min="8714" max="8714" width="19" style="133" customWidth="1"/>
    <col min="8715" max="8715" width="15.83203125" style="133" customWidth="1"/>
    <col min="8716" max="8960" width="9.33203125" style="133"/>
    <col min="8961" max="8961" width="0.83203125" style="133" customWidth="1"/>
    <col min="8962" max="8962" width="9" style="133" customWidth="1"/>
    <col min="8963" max="8963" width="27.1640625" style="133" customWidth="1"/>
    <col min="8964" max="8964" width="25" style="133" customWidth="1"/>
    <col min="8965" max="8965" width="15.83203125" style="133" customWidth="1"/>
    <col min="8966" max="8966" width="9" style="133" customWidth="1"/>
    <col min="8967" max="8967" width="21.5" style="133" customWidth="1"/>
    <col min="8968" max="8968" width="18.83203125" style="133" customWidth="1"/>
    <col min="8969" max="8969" width="18.1640625" style="133" customWidth="1"/>
    <col min="8970" max="8970" width="19" style="133" customWidth="1"/>
    <col min="8971" max="8971" width="15.83203125" style="133" customWidth="1"/>
    <col min="8972" max="9216" width="9.33203125" style="133"/>
    <col min="9217" max="9217" width="0.83203125" style="133" customWidth="1"/>
    <col min="9218" max="9218" width="9" style="133" customWidth="1"/>
    <col min="9219" max="9219" width="27.1640625" style="133" customWidth="1"/>
    <col min="9220" max="9220" width="25" style="133" customWidth="1"/>
    <col min="9221" max="9221" width="15.83203125" style="133" customWidth="1"/>
    <col min="9222" max="9222" width="9" style="133" customWidth="1"/>
    <col min="9223" max="9223" width="21.5" style="133" customWidth="1"/>
    <col min="9224" max="9224" width="18.83203125" style="133" customWidth="1"/>
    <col min="9225" max="9225" width="18.1640625" style="133" customWidth="1"/>
    <col min="9226" max="9226" width="19" style="133" customWidth="1"/>
    <col min="9227" max="9227" width="15.83203125" style="133" customWidth="1"/>
    <col min="9228" max="9472" width="9.33203125" style="133"/>
    <col min="9473" max="9473" width="0.83203125" style="133" customWidth="1"/>
    <col min="9474" max="9474" width="9" style="133" customWidth="1"/>
    <col min="9475" max="9475" width="27.1640625" style="133" customWidth="1"/>
    <col min="9476" max="9476" width="25" style="133" customWidth="1"/>
    <col min="9477" max="9477" width="15.83203125" style="133" customWidth="1"/>
    <col min="9478" max="9478" width="9" style="133" customWidth="1"/>
    <col min="9479" max="9479" width="21.5" style="133" customWidth="1"/>
    <col min="9480" max="9480" width="18.83203125" style="133" customWidth="1"/>
    <col min="9481" max="9481" width="18.1640625" style="133" customWidth="1"/>
    <col min="9482" max="9482" width="19" style="133" customWidth="1"/>
    <col min="9483" max="9483" width="15.83203125" style="133" customWidth="1"/>
    <col min="9484" max="9728" width="9.33203125" style="133"/>
    <col min="9729" max="9729" width="0.83203125" style="133" customWidth="1"/>
    <col min="9730" max="9730" width="9" style="133" customWidth="1"/>
    <col min="9731" max="9731" width="27.1640625" style="133" customWidth="1"/>
    <col min="9732" max="9732" width="25" style="133" customWidth="1"/>
    <col min="9733" max="9733" width="15.83203125" style="133" customWidth="1"/>
    <col min="9734" max="9734" width="9" style="133" customWidth="1"/>
    <col min="9735" max="9735" width="21.5" style="133" customWidth="1"/>
    <col min="9736" max="9736" width="18.83203125" style="133" customWidth="1"/>
    <col min="9737" max="9737" width="18.1640625" style="133" customWidth="1"/>
    <col min="9738" max="9738" width="19" style="133" customWidth="1"/>
    <col min="9739" max="9739" width="15.83203125" style="133" customWidth="1"/>
    <col min="9740" max="9984" width="9.33203125" style="133"/>
    <col min="9985" max="9985" width="0.83203125" style="133" customWidth="1"/>
    <col min="9986" max="9986" width="9" style="133" customWidth="1"/>
    <col min="9987" max="9987" width="27.1640625" style="133" customWidth="1"/>
    <col min="9988" max="9988" width="25" style="133" customWidth="1"/>
    <col min="9989" max="9989" width="15.83203125" style="133" customWidth="1"/>
    <col min="9990" max="9990" width="9" style="133" customWidth="1"/>
    <col min="9991" max="9991" width="21.5" style="133" customWidth="1"/>
    <col min="9992" max="9992" width="18.83203125" style="133" customWidth="1"/>
    <col min="9993" max="9993" width="18.1640625" style="133" customWidth="1"/>
    <col min="9994" max="9994" width="19" style="133" customWidth="1"/>
    <col min="9995" max="9995" width="15.83203125" style="133" customWidth="1"/>
    <col min="9996" max="10240" width="9.33203125" style="133"/>
    <col min="10241" max="10241" width="0.83203125" style="133" customWidth="1"/>
    <col min="10242" max="10242" width="9" style="133" customWidth="1"/>
    <col min="10243" max="10243" width="27.1640625" style="133" customWidth="1"/>
    <col min="10244" max="10244" width="25" style="133" customWidth="1"/>
    <col min="10245" max="10245" width="15.83203125" style="133" customWidth="1"/>
    <col min="10246" max="10246" width="9" style="133" customWidth="1"/>
    <col min="10247" max="10247" width="21.5" style="133" customWidth="1"/>
    <col min="10248" max="10248" width="18.83203125" style="133" customWidth="1"/>
    <col min="10249" max="10249" width="18.1640625" style="133" customWidth="1"/>
    <col min="10250" max="10250" width="19" style="133" customWidth="1"/>
    <col min="10251" max="10251" width="15.83203125" style="133" customWidth="1"/>
    <col min="10252" max="10496" width="9.33203125" style="133"/>
    <col min="10497" max="10497" width="0.83203125" style="133" customWidth="1"/>
    <col min="10498" max="10498" width="9" style="133" customWidth="1"/>
    <col min="10499" max="10499" width="27.1640625" style="133" customWidth="1"/>
    <col min="10500" max="10500" width="25" style="133" customWidth="1"/>
    <col min="10501" max="10501" width="15.83203125" style="133" customWidth="1"/>
    <col min="10502" max="10502" width="9" style="133" customWidth="1"/>
    <col min="10503" max="10503" width="21.5" style="133" customWidth="1"/>
    <col min="10504" max="10504" width="18.83203125" style="133" customWidth="1"/>
    <col min="10505" max="10505" width="18.1640625" style="133" customWidth="1"/>
    <col min="10506" max="10506" width="19" style="133" customWidth="1"/>
    <col min="10507" max="10507" width="15.83203125" style="133" customWidth="1"/>
    <col min="10508" max="10752" width="9.33203125" style="133"/>
    <col min="10753" max="10753" width="0.83203125" style="133" customWidth="1"/>
    <col min="10754" max="10754" width="9" style="133" customWidth="1"/>
    <col min="10755" max="10755" width="27.1640625" style="133" customWidth="1"/>
    <col min="10756" max="10756" width="25" style="133" customWidth="1"/>
    <col min="10757" max="10757" width="15.83203125" style="133" customWidth="1"/>
    <col min="10758" max="10758" width="9" style="133" customWidth="1"/>
    <col min="10759" max="10759" width="21.5" style="133" customWidth="1"/>
    <col min="10760" max="10760" width="18.83203125" style="133" customWidth="1"/>
    <col min="10761" max="10761" width="18.1640625" style="133" customWidth="1"/>
    <col min="10762" max="10762" width="19" style="133" customWidth="1"/>
    <col min="10763" max="10763" width="15.83203125" style="133" customWidth="1"/>
    <col min="10764" max="11008" width="9.33203125" style="133"/>
    <col min="11009" max="11009" width="0.83203125" style="133" customWidth="1"/>
    <col min="11010" max="11010" width="9" style="133" customWidth="1"/>
    <col min="11011" max="11011" width="27.1640625" style="133" customWidth="1"/>
    <col min="11012" max="11012" width="25" style="133" customWidth="1"/>
    <col min="11013" max="11013" width="15.83203125" style="133" customWidth="1"/>
    <col min="11014" max="11014" width="9" style="133" customWidth="1"/>
    <col min="11015" max="11015" width="21.5" style="133" customWidth="1"/>
    <col min="11016" max="11016" width="18.83203125" style="133" customWidth="1"/>
    <col min="11017" max="11017" width="18.1640625" style="133" customWidth="1"/>
    <col min="11018" max="11018" width="19" style="133" customWidth="1"/>
    <col min="11019" max="11019" width="15.83203125" style="133" customWidth="1"/>
    <col min="11020" max="11264" width="9.33203125" style="133"/>
    <col min="11265" max="11265" width="0.83203125" style="133" customWidth="1"/>
    <col min="11266" max="11266" width="9" style="133" customWidth="1"/>
    <col min="11267" max="11267" width="27.1640625" style="133" customWidth="1"/>
    <col min="11268" max="11268" width="25" style="133" customWidth="1"/>
    <col min="11269" max="11269" width="15.83203125" style="133" customWidth="1"/>
    <col min="11270" max="11270" width="9" style="133" customWidth="1"/>
    <col min="11271" max="11271" width="21.5" style="133" customWidth="1"/>
    <col min="11272" max="11272" width="18.83203125" style="133" customWidth="1"/>
    <col min="11273" max="11273" width="18.1640625" style="133" customWidth="1"/>
    <col min="11274" max="11274" width="19" style="133" customWidth="1"/>
    <col min="11275" max="11275" width="15.83203125" style="133" customWidth="1"/>
    <col min="11276" max="11520" width="9.33203125" style="133"/>
    <col min="11521" max="11521" width="0.83203125" style="133" customWidth="1"/>
    <col min="11522" max="11522" width="9" style="133" customWidth="1"/>
    <col min="11523" max="11523" width="27.1640625" style="133" customWidth="1"/>
    <col min="11524" max="11524" width="25" style="133" customWidth="1"/>
    <col min="11525" max="11525" width="15.83203125" style="133" customWidth="1"/>
    <col min="11526" max="11526" width="9" style="133" customWidth="1"/>
    <col min="11527" max="11527" width="21.5" style="133" customWidth="1"/>
    <col min="11528" max="11528" width="18.83203125" style="133" customWidth="1"/>
    <col min="11529" max="11529" width="18.1640625" style="133" customWidth="1"/>
    <col min="11530" max="11530" width="19" style="133" customWidth="1"/>
    <col min="11531" max="11531" width="15.83203125" style="133" customWidth="1"/>
    <col min="11532" max="11776" width="9.33203125" style="133"/>
    <col min="11777" max="11777" width="0.83203125" style="133" customWidth="1"/>
    <col min="11778" max="11778" width="9" style="133" customWidth="1"/>
    <col min="11779" max="11779" width="27.1640625" style="133" customWidth="1"/>
    <col min="11780" max="11780" width="25" style="133" customWidth="1"/>
    <col min="11781" max="11781" width="15.83203125" style="133" customWidth="1"/>
    <col min="11782" max="11782" width="9" style="133" customWidth="1"/>
    <col min="11783" max="11783" width="21.5" style="133" customWidth="1"/>
    <col min="11784" max="11784" width="18.83203125" style="133" customWidth="1"/>
    <col min="11785" max="11785" width="18.1640625" style="133" customWidth="1"/>
    <col min="11786" max="11786" width="19" style="133" customWidth="1"/>
    <col min="11787" max="11787" width="15.83203125" style="133" customWidth="1"/>
    <col min="11788" max="12032" width="9.33203125" style="133"/>
    <col min="12033" max="12033" width="0.83203125" style="133" customWidth="1"/>
    <col min="12034" max="12034" width="9" style="133" customWidth="1"/>
    <col min="12035" max="12035" width="27.1640625" style="133" customWidth="1"/>
    <col min="12036" max="12036" width="25" style="133" customWidth="1"/>
    <col min="12037" max="12037" width="15.83203125" style="133" customWidth="1"/>
    <col min="12038" max="12038" width="9" style="133" customWidth="1"/>
    <col min="12039" max="12039" width="21.5" style="133" customWidth="1"/>
    <col min="12040" max="12040" width="18.83203125" style="133" customWidth="1"/>
    <col min="12041" max="12041" width="18.1640625" style="133" customWidth="1"/>
    <col min="12042" max="12042" width="19" style="133" customWidth="1"/>
    <col min="12043" max="12043" width="15.83203125" style="133" customWidth="1"/>
    <col min="12044" max="12288" width="9.33203125" style="133"/>
    <col min="12289" max="12289" width="0.83203125" style="133" customWidth="1"/>
    <col min="12290" max="12290" width="9" style="133" customWidth="1"/>
    <col min="12291" max="12291" width="27.1640625" style="133" customWidth="1"/>
    <col min="12292" max="12292" width="25" style="133" customWidth="1"/>
    <col min="12293" max="12293" width="15.83203125" style="133" customWidth="1"/>
    <col min="12294" max="12294" width="9" style="133" customWidth="1"/>
    <col min="12295" max="12295" width="21.5" style="133" customWidth="1"/>
    <col min="12296" max="12296" width="18.83203125" style="133" customWidth="1"/>
    <col min="12297" max="12297" width="18.1640625" style="133" customWidth="1"/>
    <col min="12298" max="12298" width="19" style="133" customWidth="1"/>
    <col min="12299" max="12299" width="15.83203125" style="133" customWidth="1"/>
    <col min="12300" max="12544" width="9.33203125" style="133"/>
    <col min="12545" max="12545" width="0.83203125" style="133" customWidth="1"/>
    <col min="12546" max="12546" width="9" style="133" customWidth="1"/>
    <col min="12547" max="12547" width="27.1640625" style="133" customWidth="1"/>
    <col min="12548" max="12548" width="25" style="133" customWidth="1"/>
    <col min="12549" max="12549" width="15.83203125" style="133" customWidth="1"/>
    <col min="12550" max="12550" width="9" style="133" customWidth="1"/>
    <col min="12551" max="12551" width="21.5" style="133" customWidth="1"/>
    <col min="12552" max="12552" width="18.83203125" style="133" customWidth="1"/>
    <col min="12553" max="12553" width="18.1640625" style="133" customWidth="1"/>
    <col min="12554" max="12554" width="19" style="133" customWidth="1"/>
    <col min="12555" max="12555" width="15.83203125" style="133" customWidth="1"/>
    <col min="12556" max="12800" width="9.33203125" style="133"/>
    <col min="12801" max="12801" width="0.83203125" style="133" customWidth="1"/>
    <col min="12802" max="12802" width="9" style="133" customWidth="1"/>
    <col min="12803" max="12803" width="27.1640625" style="133" customWidth="1"/>
    <col min="12804" max="12804" width="25" style="133" customWidth="1"/>
    <col min="12805" max="12805" width="15.83203125" style="133" customWidth="1"/>
    <col min="12806" max="12806" width="9" style="133" customWidth="1"/>
    <col min="12807" max="12807" width="21.5" style="133" customWidth="1"/>
    <col min="12808" max="12808" width="18.83203125" style="133" customWidth="1"/>
    <col min="12809" max="12809" width="18.1640625" style="133" customWidth="1"/>
    <col min="12810" max="12810" width="19" style="133" customWidth="1"/>
    <col min="12811" max="12811" width="15.83203125" style="133" customWidth="1"/>
    <col min="12812" max="13056" width="9.33203125" style="133"/>
    <col min="13057" max="13057" width="0.83203125" style="133" customWidth="1"/>
    <col min="13058" max="13058" width="9" style="133" customWidth="1"/>
    <col min="13059" max="13059" width="27.1640625" style="133" customWidth="1"/>
    <col min="13060" max="13060" width="25" style="133" customWidth="1"/>
    <col min="13061" max="13061" width="15.83203125" style="133" customWidth="1"/>
    <col min="13062" max="13062" width="9" style="133" customWidth="1"/>
    <col min="13063" max="13063" width="21.5" style="133" customWidth="1"/>
    <col min="13064" max="13064" width="18.83203125" style="133" customWidth="1"/>
    <col min="13065" max="13065" width="18.1640625" style="133" customWidth="1"/>
    <col min="13066" max="13066" width="19" style="133" customWidth="1"/>
    <col min="13067" max="13067" width="15.83203125" style="133" customWidth="1"/>
    <col min="13068" max="13312" width="9.33203125" style="133"/>
    <col min="13313" max="13313" width="0.83203125" style="133" customWidth="1"/>
    <col min="13314" max="13314" width="9" style="133" customWidth="1"/>
    <col min="13315" max="13315" width="27.1640625" style="133" customWidth="1"/>
    <col min="13316" max="13316" width="25" style="133" customWidth="1"/>
    <col min="13317" max="13317" width="15.83203125" style="133" customWidth="1"/>
    <col min="13318" max="13318" width="9" style="133" customWidth="1"/>
    <col min="13319" max="13319" width="21.5" style="133" customWidth="1"/>
    <col min="13320" max="13320" width="18.83203125" style="133" customWidth="1"/>
    <col min="13321" max="13321" width="18.1640625" style="133" customWidth="1"/>
    <col min="13322" max="13322" width="19" style="133" customWidth="1"/>
    <col min="13323" max="13323" width="15.83203125" style="133" customWidth="1"/>
    <col min="13324" max="13568" width="9.33203125" style="133"/>
    <col min="13569" max="13569" width="0.83203125" style="133" customWidth="1"/>
    <col min="13570" max="13570" width="9" style="133" customWidth="1"/>
    <col min="13571" max="13571" width="27.1640625" style="133" customWidth="1"/>
    <col min="13572" max="13572" width="25" style="133" customWidth="1"/>
    <col min="13573" max="13573" width="15.83203125" style="133" customWidth="1"/>
    <col min="13574" max="13574" width="9" style="133" customWidth="1"/>
    <col min="13575" max="13575" width="21.5" style="133" customWidth="1"/>
    <col min="13576" max="13576" width="18.83203125" style="133" customWidth="1"/>
    <col min="13577" max="13577" width="18.1640625" style="133" customWidth="1"/>
    <col min="13578" max="13578" width="19" style="133" customWidth="1"/>
    <col min="13579" max="13579" width="15.83203125" style="133" customWidth="1"/>
    <col min="13580" max="13824" width="9.33203125" style="133"/>
    <col min="13825" max="13825" width="0.83203125" style="133" customWidth="1"/>
    <col min="13826" max="13826" width="9" style="133" customWidth="1"/>
    <col min="13827" max="13827" width="27.1640625" style="133" customWidth="1"/>
    <col min="13828" max="13828" width="25" style="133" customWidth="1"/>
    <col min="13829" max="13829" width="15.83203125" style="133" customWidth="1"/>
    <col min="13830" max="13830" width="9" style="133" customWidth="1"/>
    <col min="13831" max="13831" width="21.5" style="133" customWidth="1"/>
    <col min="13832" max="13832" width="18.83203125" style="133" customWidth="1"/>
    <col min="13833" max="13833" width="18.1640625" style="133" customWidth="1"/>
    <col min="13834" max="13834" width="19" style="133" customWidth="1"/>
    <col min="13835" max="13835" width="15.83203125" style="133" customWidth="1"/>
    <col min="13836" max="14080" width="9.33203125" style="133"/>
    <col min="14081" max="14081" width="0.83203125" style="133" customWidth="1"/>
    <col min="14082" max="14082" width="9" style="133" customWidth="1"/>
    <col min="14083" max="14083" width="27.1640625" style="133" customWidth="1"/>
    <col min="14084" max="14084" width="25" style="133" customWidth="1"/>
    <col min="14085" max="14085" width="15.83203125" style="133" customWidth="1"/>
    <col min="14086" max="14086" width="9" style="133" customWidth="1"/>
    <col min="14087" max="14087" width="21.5" style="133" customWidth="1"/>
    <col min="14088" max="14088" width="18.83203125" style="133" customWidth="1"/>
    <col min="14089" max="14089" width="18.1640625" style="133" customWidth="1"/>
    <col min="14090" max="14090" width="19" style="133" customWidth="1"/>
    <col min="14091" max="14091" width="15.83203125" style="133" customWidth="1"/>
    <col min="14092" max="14336" width="9.33203125" style="133"/>
    <col min="14337" max="14337" width="0.83203125" style="133" customWidth="1"/>
    <col min="14338" max="14338" width="9" style="133" customWidth="1"/>
    <col min="14339" max="14339" width="27.1640625" style="133" customWidth="1"/>
    <col min="14340" max="14340" width="25" style="133" customWidth="1"/>
    <col min="14341" max="14341" width="15.83203125" style="133" customWidth="1"/>
    <col min="14342" max="14342" width="9" style="133" customWidth="1"/>
    <col min="14343" max="14343" width="21.5" style="133" customWidth="1"/>
    <col min="14344" max="14344" width="18.83203125" style="133" customWidth="1"/>
    <col min="14345" max="14345" width="18.1640625" style="133" customWidth="1"/>
    <col min="14346" max="14346" width="19" style="133" customWidth="1"/>
    <col min="14347" max="14347" width="15.83203125" style="133" customWidth="1"/>
    <col min="14348" max="14592" width="9.33203125" style="133"/>
    <col min="14593" max="14593" width="0.83203125" style="133" customWidth="1"/>
    <col min="14594" max="14594" width="9" style="133" customWidth="1"/>
    <col min="14595" max="14595" width="27.1640625" style="133" customWidth="1"/>
    <col min="14596" max="14596" width="25" style="133" customWidth="1"/>
    <col min="14597" max="14597" width="15.83203125" style="133" customWidth="1"/>
    <col min="14598" max="14598" width="9" style="133" customWidth="1"/>
    <col min="14599" max="14599" width="21.5" style="133" customWidth="1"/>
    <col min="14600" max="14600" width="18.83203125" style="133" customWidth="1"/>
    <col min="14601" max="14601" width="18.1640625" style="133" customWidth="1"/>
    <col min="14602" max="14602" width="19" style="133" customWidth="1"/>
    <col min="14603" max="14603" width="15.83203125" style="133" customWidth="1"/>
    <col min="14604" max="14848" width="9.33203125" style="133"/>
    <col min="14849" max="14849" width="0.83203125" style="133" customWidth="1"/>
    <col min="14850" max="14850" width="9" style="133" customWidth="1"/>
    <col min="14851" max="14851" width="27.1640625" style="133" customWidth="1"/>
    <col min="14852" max="14852" width="25" style="133" customWidth="1"/>
    <col min="14853" max="14853" width="15.83203125" style="133" customWidth="1"/>
    <col min="14854" max="14854" width="9" style="133" customWidth="1"/>
    <col min="14855" max="14855" width="21.5" style="133" customWidth="1"/>
    <col min="14856" max="14856" width="18.83203125" style="133" customWidth="1"/>
    <col min="14857" max="14857" width="18.1640625" style="133" customWidth="1"/>
    <col min="14858" max="14858" width="19" style="133" customWidth="1"/>
    <col min="14859" max="14859" width="15.83203125" style="133" customWidth="1"/>
    <col min="14860" max="15104" width="9.33203125" style="133"/>
    <col min="15105" max="15105" width="0.83203125" style="133" customWidth="1"/>
    <col min="15106" max="15106" width="9" style="133" customWidth="1"/>
    <col min="15107" max="15107" width="27.1640625" style="133" customWidth="1"/>
    <col min="15108" max="15108" width="25" style="133" customWidth="1"/>
    <col min="15109" max="15109" width="15.83203125" style="133" customWidth="1"/>
    <col min="15110" max="15110" width="9" style="133" customWidth="1"/>
    <col min="15111" max="15111" width="21.5" style="133" customWidth="1"/>
    <col min="15112" max="15112" width="18.83203125" style="133" customWidth="1"/>
    <col min="15113" max="15113" width="18.1640625" style="133" customWidth="1"/>
    <col min="15114" max="15114" width="19" style="133" customWidth="1"/>
    <col min="15115" max="15115" width="15.83203125" style="133" customWidth="1"/>
    <col min="15116" max="15360" width="9.33203125" style="133"/>
    <col min="15361" max="15361" width="0.83203125" style="133" customWidth="1"/>
    <col min="15362" max="15362" width="9" style="133" customWidth="1"/>
    <col min="15363" max="15363" width="27.1640625" style="133" customWidth="1"/>
    <col min="15364" max="15364" width="25" style="133" customWidth="1"/>
    <col min="15365" max="15365" width="15.83203125" style="133" customWidth="1"/>
    <col min="15366" max="15366" width="9" style="133" customWidth="1"/>
    <col min="15367" max="15367" width="21.5" style="133" customWidth="1"/>
    <col min="15368" max="15368" width="18.83203125" style="133" customWidth="1"/>
    <col min="15369" max="15369" width="18.1640625" style="133" customWidth="1"/>
    <col min="15370" max="15370" width="19" style="133" customWidth="1"/>
    <col min="15371" max="15371" width="15.83203125" style="133" customWidth="1"/>
    <col min="15372" max="15616" width="9.33203125" style="133"/>
    <col min="15617" max="15617" width="0.83203125" style="133" customWidth="1"/>
    <col min="15618" max="15618" width="9" style="133" customWidth="1"/>
    <col min="15619" max="15619" width="27.1640625" style="133" customWidth="1"/>
    <col min="15620" max="15620" width="25" style="133" customWidth="1"/>
    <col min="15621" max="15621" width="15.83203125" style="133" customWidth="1"/>
    <col min="15622" max="15622" width="9" style="133" customWidth="1"/>
    <col min="15623" max="15623" width="21.5" style="133" customWidth="1"/>
    <col min="15624" max="15624" width="18.83203125" style="133" customWidth="1"/>
    <col min="15625" max="15625" width="18.1640625" style="133" customWidth="1"/>
    <col min="15626" max="15626" width="19" style="133" customWidth="1"/>
    <col min="15627" max="15627" width="15.83203125" style="133" customWidth="1"/>
    <col min="15628" max="15872" width="9.33203125" style="133"/>
    <col min="15873" max="15873" width="0.83203125" style="133" customWidth="1"/>
    <col min="15874" max="15874" width="9" style="133" customWidth="1"/>
    <col min="15875" max="15875" width="27.1640625" style="133" customWidth="1"/>
    <col min="15876" max="15876" width="25" style="133" customWidth="1"/>
    <col min="15877" max="15877" width="15.83203125" style="133" customWidth="1"/>
    <col min="15878" max="15878" width="9" style="133" customWidth="1"/>
    <col min="15879" max="15879" width="21.5" style="133" customWidth="1"/>
    <col min="15880" max="15880" width="18.83203125" style="133" customWidth="1"/>
    <col min="15881" max="15881" width="18.1640625" style="133" customWidth="1"/>
    <col min="15882" max="15882" width="19" style="133" customWidth="1"/>
    <col min="15883" max="15883" width="15.83203125" style="133" customWidth="1"/>
    <col min="15884" max="16128" width="9.33203125" style="133"/>
    <col min="16129" max="16129" width="0.83203125" style="133" customWidth="1"/>
    <col min="16130" max="16130" width="9" style="133" customWidth="1"/>
    <col min="16131" max="16131" width="27.1640625" style="133" customWidth="1"/>
    <col min="16132" max="16132" width="25" style="133" customWidth="1"/>
    <col min="16133" max="16133" width="15.83203125" style="133" customWidth="1"/>
    <col min="16134" max="16134" width="9" style="133" customWidth="1"/>
    <col min="16135" max="16135" width="21.5" style="133" customWidth="1"/>
    <col min="16136" max="16136" width="18.83203125" style="133" customWidth="1"/>
    <col min="16137" max="16137" width="18.1640625" style="133" customWidth="1"/>
    <col min="16138" max="16138" width="19" style="133" customWidth="1"/>
    <col min="16139" max="16139" width="15.83203125" style="133" customWidth="1"/>
    <col min="16140" max="16384" width="9.33203125" style="133"/>
  </cols>
  <sheetData>
    <row r="1" spans="2:11" ht="24.95" customHeight="1">
      <c r="B1" s="181" t="s">
        <v>132</v>
      </c>
      <c r="C1" s="181"/>
      <c r="D1" s="181"/>
      <c r="E1" s="181"/>
      <c r="F1" s="181"/>
      <c r="G1" s="181"/>
      <c r="H1" s="181"/>
      <c r="I1" s="181"/>
      <c r="J1" s="181"/>
      <c r="K1" s="181"/>
    </row>
    <row r="2" spans="2:11" ht="9.9499999999999993" customHeight="1">
      <c r="B2" s="182"/>
      <c r="C2" s="182"/>
      <c r="D2" s="182"/>
      <c r="E2" s="182"/>
      <c r="F2" s="182"/>
      <c r="G2" s="182"/>
      <c r="H2" s="182"/>
      <c r="I2" s="182"/>
      <c r="J2" s="182"/>
      <c r="K2" s="182"/>
    </row>
    <row r="3" spans="2:11" ht="30.75" customHeight="1">
      <c r="B3" s="156" t="s">
        <v>133</v>
      </c>
      <c r="C3" s="93" t="s">
        <v>134</v>
      </c>
      <c r="D3" s="93" t="s">
        <v>135</v>
      </c>
      <c r="E3" s="93" t="s">
        <v>136</v>
      </c>
      <c r="F3" s="93" t="s">
        <v>137</v>
      </c>
      <c r="G3" s="93" t="s">
        <v>138</v>
      </c>
      <c r="H3" s="93" t="s">
        <v>139</v>
      </c>
      <c r="I3" s="93" t="s">
        <v>140</v>
      </c>
      <c r="J3" s="93" t="s">
        <v>141</v>
      </c>
      <c r="K3" s="94" t="s">
        <v>142</v>
      </c>
    </row>
    <row r="4" spans="2:11" ht="19.7" customHeight="1">
      <c r="B4" s="163">
        <v>1</v>
      </c>
      <c r="C4" s="106" t="s">
        <v>157</v>
      </c>
      <c r="D4" s="106" t="s">
        <v>39</v>
      </c>
      <c r="E4" s="104"/>
      <c r="F4" s="157" t="s">
        <v>39</v>
      </c>
      <c r="G4" s="158">
        <f>H4+I4+J4</f>
        <v>0</v>
      </c>
      <c r="H4" s="159">
        <f>내역서!K11</f>
        <v>0</v>
      </c>
      <c r="I4" s="159">
        <f>내역서!M11</f>
        <v>0</v>
      </c>
      <c r="J4" s="159">
        <f>내역서!O11</f>
        <v>0</v>
      </c>
      <c r="K4" s="105" t="s">
        <v>39</v>
      </c>
    </row>
    <row r="5" spans="2:11" ht="19.7" customHeight="1">
      <c r="B5" s="163">
        <v>2</v>
      </c>
      <c r="C5" s="106" t="s">
        <v>158</v>
      </c>
      <c r="D5" s="106"/>
      <c r="E5" s="104"/>
      <c r="F5" s="157"/>
      <c r="G5" s="158">
        <f>H5+I5+J5</f>
        <v>0</v>
      </c>
      <c r="H5" s="159">
        <f>내역서!K14</f>
        <v>0</v>
      </c>
      <c r="I5" s="159">
        <f>내역서!M14</f>
        <v>0</v>
      </c>
      <c r="J5" s="159">
        <f>내역서!O14</f>
        <v>0</v>
      </c>
      <c r="K5" s="105"/>
    </row>
    <row r="6" spans="2:11" ht="19.7" customHeight="1">
      <c r="B6" s="107" t="s">
        <v>39</v>
      </c>
      <c r="C6" s="106" t="s">
        <v>143</v>
      </c>
      <c r="D6" s="106" t="s">
        <v>39</v>
      </c>
      <c r="E6" s="104"/>
      <c r="F6" s="157" t="s">
        <v>39</v>
      </c>
      <c r="G6" s="158">
        <f>H6+I6+J6</f>
        <v>0</v>
      </c>
      <c r="H6" s="159">
        <f>내역서!K15</f>
        <v>0</v>
      </c>
      <c r="I6" s="159">
        <f>내역서!M15</f>
        <v>0</v>
      </c>
      <c r="J6" s="159">
        <f>내역서!O15</f>
        <v>0</v>
      </c>
      <c r="K6" s="105" t="s">
        <v>39</v>
      </c>
    </row>
    <row r="7" spans="2:11" ht="19.7" customHeight="1">
      <c r="B7" s="107" t="s">
        <v>39</v>
      </c>
      <c r="C7" s="106" t="s">
        <v>144</v>
      </c>
      <c r="D7" s="106" t="s">
        <v>39</v>
      </c>
      <c r="E7" s="160">
        <v>12.6</v>
      </c>
      <c r="F7" s="157" t="s">
        <v>145</v>
      </c>
      <c r="G7" s="159">
        <f>내역서!I17</f>
        <v>0</v>
      </c>
      <c r="H7" s="104"/>
      <c r="I7" s="104"/>
      <c r="J7" s="104"/>
      <c r="K7" s="105" t="s">
        <v>39</v>
      </c>
    </row>
    <row r="8" spans="2:11" ht="19.7" customHeight="1">
      <c r="B8" s="107" t="s">
        <v>39</v>
      </c>
      <c r="C8" s="106" t="s">
        <v>146</v>
      </c>
      <c r="D8" s="106" t="s">
        <v>39</v>
      </c>
      <c r="E8" s="160">
        <v>3.75</v>
      </c>
      <c r="F8" s="157" t="s">
        <v>145</v>
      </c>
      <c r="G8" s="159">
        <f>내역서!I20</f>
        <v>0</v>
      </c>
      <c r="H8" s="104"/>
      <c r="I8" s="104"/>
      <c r="J8" s="104"/>
      <c r="K8" s="105" t="s">
        <v>39</v>
      </c>
    </row>
    <row r="9" spans="2:11" ht="19.7" customHeight="1">
      <c r="B9" s="107" t="s">
        <v>39</v>
      </c>
      <c r="C9" s="106" t="s">
        <v>147</v>
      </c>
      <c r="D9" s="106" t="s">
        <v>39</v>
      </c>
      <c r="E9" s="160">
        <v>0.87</v>
      </c>
      <c r="F9" s="157" t="s">
        <v>145</v>
      </c>
      <c r="G9" s="159">
        <f>내역서!I22</f>
        <v>0</v>
      </c>
      <c r="H9" s="104"/>
      <c r="I9" s="104"/>
      <c r="J9" s="104"/>
      <c r="K9" s="105" t="s">
        <v>39</v>
      </c>
    </row>
    <row r="10" spans="2:11" ht="19.7" hidden="1" customHeight="1">
      <c r="B10" s="107" t="s">
        <v>39</v>
      </c>
      <c r="C10" s="106" t="s">
        <v>28</v>
      </c>
      <c r="D10" s="106" t="s">
        <v>39</v>
      </c>
      <c r="E10" s="160">
        <v>1.7</v>
      </c>
      <c r="F10" s="157" t="s">
        <v>145</v>
      </c>
      <c r="G10" s="159" t="e">
        <f>내역서!#REF!</f>
        <v>#REF!</v>
      </c>
      <c r="H10" s="104"/>
      <c r="I10" s="104"/>
      <c r="J10" s="104"/>
      <c r="K10" s="105" t="s">
        <v>39</v>
      </c>
    </row>
    <row r="11" spans="2:11" ht="19.7" hidden="1" customHeight="1">
      <c r="B11" s="107" t="s">
        <v>39</v>
      </c>
      <c r="C11" s="106" t="s">
        <v>29</v>
      </c>
      <c r="D11" s="106" t="s">
        <v>39</v>
      </c>
      <c r="E11" s="160">
        <v>2.4900000000000002</v>
      </c>
      <c r="F11" s="157" t="s">
        <v>145</v>
      </c>
      <c r="G11" s="159" t="e">
        <f>내역서!#REF!</f>
        <v>#REF!</v>
      </c>
      <c r="H11" s="104"/>
      <c r="I11" s="104"/>
      <c r="J11" s="104"/>
      <c r="K11" s="105" t="s">
        <v>39</v>
      </c>
    </row>
    <row r="12" spans="2:11" ht="19.7" hidden="1" customHeight="1">
      <c r="B12" s="107" t="s">
        <v>39</v>
      </c>
      <c r="C12" s="106" t="s">
        <v>148</v>
      </c>
      <c r="D12" s="106" t="s">
        <v>39</v>
      </c>
      <c r="E12" s="160">
        <v>7.38</v>
      </c>
      <c r="F12" s="157" t="s">
        <v>145</v>
      </c>
      <c r="G12" s="159" t="e">
        <f>내역서!#REF!</f>
        <v>#REF!</v>
      </c>
      <c r="H12" s="104"/>
      <c r="I12" s="104"/>
      <c r="J12" s="104"/>
      <c r="K12" s="105" t="s">
        <v>39</v>
      </c>
    </row>
    <row r="13" spans="2:11" ht="19.7" customHeight="1">
      <c r="B13" s="107" t="s">
        <v>39</v>
      </c>
      <c r="C13" s="106" t="s">
        <v>149</v>
      </c>
      <c r="D13" s="106" t="s">
        <v>39</v>
      </c>
      <c r="E13" s="160">
        <v>2.93</v>
      </c>
      <c r="F13" s="157" t="s">
        <v>145</v>
      </c>
      <c r="G13" s="159">
        <f>내역서!I24</f>
        <v>0</v>
      </c>
      <c r="H13" s="104"/>
      <c r="I13" s="104"/>
      <c r="J13" s="104"/>
      <c r="K13" s="105" t="s">
        <v>39</v>
      </c>
    </row>
    <row r="14" spans="2:11" ht="19.7" customHeight="1">
      <c r="B14" s="107" t="s">
        <v>39</v>
      </c>
      <c r="C14" s="106" t="s">
        <v>150</v>
      </c>
      <c r="D14" s="106" t="s">
        <v>39</v>
      </c>
      <c r="E14" s="160">
        <v>7.9</v>
      </c>
      <c r="F14" s="157" t="s">
        <v>145</v>
      </c>
      <c r="G14" s="159">
        <f>내역서!I26</f>
        <v>0</v>
      </c>
      <c r="H14" s="104"/>
      <c r="I14" s="104"/>
      <c r="J14" s="104"/>
      <c r="K14" s="105" t="s">
        <v>39</v>
      </c>
    </row>
    <row r="15" spans="2:11" ht="19.7" customHeight="1">
      <c r="B15" s="107" t="s">
        <v>39</v>
      </c>
      <c r="C15" s="106" t="s">
        <v>151</v>
      </c>
      <c r="D15" s="106" t="s">
        <v>39</v>
      </c>
      <c r="E15" s="104"/>
      <c r="F15" s="157" t="s">
        <v>39</v>
      </c>
      <c r="G15" s="159">
        <f>내역서!K28</f>
        <v>0</v>
      </c>
      <c r="H15" s="104"/>
      <c r="I15" s="104"/>
      <c r="J15" s="104"/>
      <c r="K15" s="105" t="s">
        <v>39</v>
      </c>
    </row>
    <row r="16" spans="2:11" ht="19.7" customHeight="1">
      <c r="B16" s="107" t="s">
        <v>39</v>
      </c>
      <c r="C16" s="106" t="s">
        <v>152</v>
      </c>
      <c r="D16" s="106" t="s">
        <v>39</v>
      </c>
      <c r="E16" s="104">
        <v>6</v>
      </c>
      <c r="F16" s="157" t="s">
        <v>145</v>
      </c>
      <c r="G16" s="159">
        <f>내역서!I28</f>
        <v>0</v>
      </c>
      <c r="H16" s="104"/>
      <c r="I16" s="104"/>
      <c r="J16" s="104"/>
      <c r="K16" s="105" t="s">
        <v>39</v>
      </c>
    </row>
    <row r="17" spans="2:11" ht="19.7" customHeight="1">
      <c r="B17" s="107" t="s">
        <v>39</v>
      </c>
      <c r="C17" s="106" t="s">
        <v>153</v>
      </c>
      <c r="D17" s="106" t="s">
        <v>39</v>
      </c>
      <c r="E17" s="104">
        <v>15</v>
      </c>
      <c r="F17" s="157" t="s">
        <v>145</v>
      </c>
      <c r="G17" s="159">
        <f>내역서!I30</f>
        <v>0</v>
      </c>
      <c r="H17" s="104"/>
      <c r="I17" s="104"/>
      <c r="J17" s="104"/>
      <c r="K17" s="169"/>
    </row>
    <row r="18" spans="2:11" ht="19.7" customHeight="1">
      <c r="B18" s="107" t="s">
        <v>39</v>
      </c>
      <c r="C18" s="106" t="s">
        <v>2</v>
      </c>
      <c r="D18" s="106" t="s">
        <v>39</v>
      </c>
      <c r="E18" s="104"/>
      <c r="F18" s="157" t="s">
        <v>39</v>
      </c>
      <c r="G18" s="159">
        <f>내역서!I31</f>
        <v>0</v>
      </c>
      <c r="H18" s="104"/>
      <c r="I18" s="104"/>
      <c r="J18" s="104"/>
      <c r="K18" s="105" t="s">
        <v>39</v>
      </c>
    </row>
    <row r="19" spans="2:11" ht="19.7" customHeight="1">
      <c r="B19" s="107" t="s">
        <v>39</v>
      </c>
      <c r="C19" s="106" t="s">
        <v>154</v>
      </c>
      <c r="D19" s="106" t="s">
        <v>39</v>
      </c>
      <c r="E19" s="104">
        <v>10</v>
      </c>
      <c r="F19" s="157" t="s">
        <v>145</v>
      </c>
      <c r="G19" s="159">
        <f>내역서!I33</f>
        <v>0</v>
      </c>
      <c r="H19" s="104"/>
      <c r="I19" s="104"/>
      <c r="J19" s="104"/>
      <c r="K19" s="105" t="s">
        <v>39</v>
      </c>
    </row>
    <row r="20" spans="2:11" ht="19.7" customHeight="1">
      <c r="B20" s="107" t="s">
        <v>39</v>
      </c>
      <c r="C20" s="106" t="s">
        <v>155</v>
      </c>
      <c r="D20" s="106" t="s">
        <v>39</v>
      </c>
      <c r="E20" s="104"/>
      <c r="F20" s="157" t="s">
        <v>39</v>
      </c>
      <c r="G20" s="159">
        <f>내역서!I34</f>
        <v>0</v>
      </c>
      <c r="H20" s="104"/>
      <c r="I20" s="104"/>
      <c r="J20" s="104"/>
      <c r="K20" s="105" t="s">
        <v>39</v>
      </c>
    </row>
    <row r="21" spans="2:11" ht="19.7" customHeight="1">
      <c r="B21" s="107" t="s">
        <v>39</v>
      </c>
      <c r="C21" s="106" t="s">
        <v>156</v>
      </c>
      <c r="D21" s="106" t="s">
        <v>39</v>
      </c>
      <c r="E21" s="104"/>
      <c r="F21" s="157" t="s">
        <v>39</v>
      </c>
      <c r="G21" s="159">
        <f>내역서!I35</f>
        <v>0</v>
      </c>
      <c r="H21" s="104"/>
      <c r="I21" s="104"/>
      <c r="J21" s="104"/>
      <c r="K21" s="175" t="s">
        <v>167</v>
      </c>
    </row>
    <row r="22" spans="2:11" ht="19.7" customHeight="1">
      <c r="B22" s="161"/>
      <c r="C22" s="112"/>
      <c r="D22" s="112"/>
      <c r="E22" s="112"/>
      <c r="F22" s="112"/>
      <c r="G22" s="112"/>
      <c r="H22" s="112"/>
      <c r="I22" s="112"/>
      <c r="J22" s="112"/>
      <c r="K22" s="162"/>
    </row>
    <row r="23" spans="2:11">
      <c r="B23" s="114"/>
      <c r="C23" s="114"/>
      <c r="D23" s="114"/>
      <c r="E23" s="114"/>
      <c r="F23" s="114"/>
      <c r="G23" s="114"/>
      <c r="H23" s="114"/>
      <c r="I23" s="114"/>
      <c r="J23" s="114"/>
      <c r="K23" s="114"/>
    </row>
  </sheetData>
  <mergeCells count="1">
    <mergeCell ref="B1:K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5"/>
  <sheetViews>
    <sheetView view="pageBreakPreview" zoomScale="85" zoomScaleNormal="100" zoomScaleSheetLayoutView="85" workbookViewId="0">
      <selection activeCell="F9" sqref="F9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36" customWidth="1"/>
    <col min="11" max="11" width="21.83203125" customWidth="1"/>
    <col min="12" max="12" width="10.33203125" style="136" customWidth="1"/>
    <col min="13" max="13" width="21.83203125" customWidth="1"/>
    <col min="14" max="14" width="10.33203125" style="136" customWidth="1"/>
    <col min="15" max="15" width="21.83203125" customWidth="1"/>
    <col min="16" max="16" width="15.1640625" customWidth="1"/>
  </cols>
  <sheetData>
    <row r="1" spans="1:19" ht="26.1" customHeight="1">
      <c r="A1" s="1"/>
      <c r="B1" s="208" t="s">
        <v>7</v>
      </c>
      <c r="C1" s="210" t="s">
        <v>161</v>
      </c>
      <c r="D1" s="210" t="s">
        <v>5</v>
      </c>
      <c r="E1" s="210" t="s">
        <v>4</v>
      </c>
      <c r="F1" s="200" t="s">
        <v>0</v>
      </c>
      <c r="G1" s="200" t="s">
        <v>8</v>
      </c>
      <c r="H1" s="200" t="s">
        <v>9</v>
      </c>
      <c r="I1" s="200"/>
      <c r="J1" s="200" t="s">
        <v>10</v>
      </c>
      <c r="K1" s="200"/>
      <c r="L1" s="200" t="s">
        <v>1</v>
      </c>
      <c r="M1" s="200"/>
      <c r="N1" s="200" t="s">
        <v>27</v>
      </c>
      <c r="O1" s="200"/>
      <c r="P1" s="201" t="s">
        <v>6</v>
      </c>
    </row>
    <row r="2" spans="1:19" ht="26.1" customHeight="1">
      <c r="A2" s="1"/>
      <c r="B2" s="209"/>
      <c r="C2" s="211"/>
      <c r="D2" s="211"/>
      <c r="E2" s="211"/>
      <c r="F2" s="207"/>
      <c r="G2" s="207"/>
      <c r="H2" s="2" t="s">
        <v>11</v>
      </c>
      <c r="I2" s="2" t="s">
        <v>12</v>
      </c>
      <c r="J2" s="134" t="s">
        <v>11</v>
      </c>
      <c r="K2" s="2" t="s">
        <v>12</v>
      </c>
      <c r="L2" s="134" t="s">
        <v>11</v>
      </c>
      <c r="M2" s="2" t="s">
        <v>12</v>
      </c>
      <c r="N2" s="134" t="s">
        <v>11</v>
      </c>
      <c r="O2" s="2" t="s">
        <v>12</v>
      </c>
      <c r="P2" s="202"/>
    </row>
    <row r="3" spans="1:19" ht="26.1" customHeight="1" thickBot="1">
      <c r="A3" s="1"/>
      <c r="B3" s="203" t="s">
        <v>170</v>
      </c>
      <c r="C3" s="204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6"/>
    </row>
    <row r="4" spans="1:19" ht="26.1" customHeight="1" thickTop="1">
      <c r="A4" s="3"/>
      <c r="B4" s="187" t="s">
        <v>160</v>
      </c>
      <c r="C4" s="188"/>
      <c r="D4" s="188"/>
      <c r="E4" s="189"/>
      <c r="F4" s="4"/>
      <c r="G4" s="4"/>
      <c r="H4" s="5"/>
      <c r="I4" s="6"/>
      <c r="J4" s="137"/>
      <c r="K4" s="6"/>
      <c r="L4" s="137"/>
      <c r="M4" s="6"/>
      <c r="N4" s="137"/>
      <c r="O4" s="6"/>
      <c r="P4" s="7"/>
    </row>
    <row r="5" spans="1:19" ht="26.1" customHeight="1">
      <c r="A5" s="3"/>
      <c r="B5" s="192" t="s">
        <v>26</v>
      </c>
      <c r="C5" s="190" t="s">
        <v>31</v>
      </c>
      <c r="D5" s="190" t="s">
        <v>21</v>
      </c>
      <c r="E5" s="180" t="s">
        <v>22</v>
      </c>
      <c r="F5" s="66">
        <v>365</v>
      </c>
      <c r="G5" s="180" t="s">
        <v>18</v>
      </c>
      <c r="H5" s="67"/>
      <c r="I5" s="124"/>
      <c r="J5" s="176"/>
      <c r="K5" s="68"/>
      <c r="L5" s="176"/>
      <c r="M5" s="68"/>
      <c r="N5" s="176"/>
      <c r="O5" s="68"/>
      <c r="P5" s="69"/>
      <c r="S5" s="66"/>
    </row>
    <row r="6" spans="1:19" ht="26.1" customHeight="1">
      <c r="A6" s="3"/>
      <c r="B6" s="193"/>
      <c r="C6" s="191"/>
      <c r="D6" s="191"/>
      <c r="E6" s="9" t="s">
        <v>23</v>
      </c>
      <c r="F6" s="70">
        <v>2692</v>
      </c>
      <c r="G6" s="9" t="s">
        <v>18</v>
      </c>
      <c r="H6" s="65"/>
      <c r="I6" s="170"/>
      <c r="J6" s="177"/>
      <c r="K6" s="71"/>
      <c r="L6" s="177"/>
      <c r="M6" s="71"/>
      <c r="N6" s="177"/>
      <c r="O6" s="71"/>
      <c r="P6" s="64"/>
      <c r="S6" s="70"/>
    </row>
    <row r="7" spans="1:19" ht="26.1" customHeight="1">
      <c r="A7" s="3"/>
      <c r="B7" s="193"/>
      <c r="C7" s="191"/>
      <c r="D7" s="191"/>
      <c r="E7" s="179" t="s">
        <v>3</v>
      </c>
      <c r="F7" s="70">
        <v>5011</v>
      </c>
      <c r="G7" s="9" t="s">
        <v>18</v>
      </c>
      <c r="H7" s="65"/>
      <c r="I7" s="170"/>
      <c r="J7" s="177"/>
      <c r="K7" s="71"/>
      <c r="L7" s="177"/>
      <c r="M7" s="71"/>
      <c r="N7" s="177"/>
      <c r="O7" s="71"/>
      <c r="P7" s="64"/>
      <c r="S7" s="70"/>
    </row>
    <row r="8" spans="1:19" ht="26.1" customHeight="1">
      <c r="A8" s="3"/>
      <c r="B8" s="193"/>
      <c r="C8" s="191"/>
      <c r="D8" s="191"/>
      <c r="E8" s="9" t="s">
        <v>24</v>
      </c>
      <c r="F8" s="70">
        <v>745</v>
      </c>
      <c r="G8" s="9" t="s">
        <v>18</v>
      </c>
      <c r="H8" s="65"/>
      <c r="I8" s="170"/>
      <c r="J8" s="177"/>
      <c r="K8" s="71"/>
      <c r="L8" s="177"/>
      <c r="M8" s="71"/>
      <c r="N8" s="177"/>
      <c r="O8" s="71"/>
      <c r="P8" s="64"/>
      <c r="S8" s="70"/>
    </row>
    <row r="9" spans="1:19" ht="26.1" customHeight="1">
      <c r="A9" s="3"/>
      <c r="B9" s="193"/>
      <c r="C9" s="191" t="s">
        <v>32</v>
      </c>
      <c r="D9" s="191" t="s">
        <v>25</v>
      </c>
      <c r="E9" s="9" t="s">
        <v>22</v>
      </c>
      <c r="F9" s="70">
        <v>1613</v>
      </c>
      <c r="G9" s="9" t="s">
        <v>18</v>
      </c>
      <c r="H9" s="65"/>
      <c r="I9" s="170"/>
      <c r="J9" s="177"/>
      <c r="K9" s="71"/>
      <c r="L9" s="177"/>
      <c r="M9" s="71"/>
      <c r="N9" s="177"/>
      <c r="O9" s="71"/>
      <c r="P9" s="64"/>
      <c r="S9" s="70"/>
    </row>
    <row r="10" spans="1:19" ht="26.1" customHeight="1">
      <c r="A10" s="3"/>
      <c r="B10" s="193"/>
      <c r="C10" s="191"/>
      <c r="D10" s="191"/>
      <c r="E10" s="9" t="s">
        <v>23</v>
      </c>
      <c r="F10" s="70">
        <v>676</v>
      </c>
      <c r="G10" s="9" t="s">
        <v>18</v>
      </c>
      <c r="H10" s="65"/>
      <c r="I10" s="170"/>
      <c r="J10" s="177"/>
      <c r="K10" s="71"/>
      <c r="L10" s="177"/>
      <c r="M10" s="71"/>
      <c r="N10" s="177"/>
      <c r="O10" s="71"/>
      <c r="P10" s="64"/>
      <c r="S10" s="70"/>
    </row>
    <row r="11" spans="1:19" ht="26.1" customHeight="1">
      <c r="A11" s="3"/>
      <c r="B11" s="212" t="s">
        <v>159</v>
      </c>
      <c r="C11" s="213"/>
      <c r="D11" s="213"/>
      <c r="E11" s="213"/>
      <c r="F11" s="164"/>
      <c r="G11" s="165"/>
      <c r="H11" s="166"/>
      <c r="I11" s="171"/>
      <c r="J11" s="167"/>
      <c r="K11" s="143"/>
      <c r="L11" s="167"/>
      <c r="M11" s="143"/>
      <c r="N11" s="167"/>
      <c r="O11" s="143"/>
      <c r="P11" s="168"/>
    </row>
    <row r="12" spans="1:19" ht="26.1" customHeight="1">
      <c r="A12" s="3"/>
      <c r="B12" s="214" t="s">
        <v>123</v>
      </c>
      <c r="C12" s="215"/>
      <c r="D12" s="215"/>
      <c r="E12" s="216"/>
      <c r="F12" s="126"/>
      <c r="G12" s="127"/>
      <c r="H12" s="128"/>
      <c r="I12" s="129"/>
      <c r="J12" s="138"/>
      <c r="K12" s="130"/>
      <c r="L12" s="142"/>
      <c r="M12" s="130"/>
      <c r="N12" s="142"/>
      <c r="O12" s="131"/>
      <c r="P12" s="132"/>
    </row>
    <row r="13" spans="1:19" ht="26.1" customHeight="1">
      <c r="A13" s="3"/>
      <c r="B13" s="217" t="s">
        <v>128</v>
      </c>
      <c r="C13" s="218"/>
      <c r="D13" s="218"/>
      <c r="E13" s="218"/>
      <c r="F13" s="66">
        <v>2</v>
      </c>
      <c r="G13" s="16" t="s">
        <v>129</v>
      </c>
      <c r="H13" s="67"/>
      <c r="I13" s="124"/>
      <c r="J13" s="123"/>
      <c r="K13" s="68"/>
      <c r="L13" s="68"/>
      <c r="M13" s="68"/>
      <c r="N13" s="68"/>
      <c r="O13" s="68"/>
      <c r="P13" s="125"/>
    </row>
    <row r="14" spans="1:19" ht="26.1" customHeight="1">
      <c r="A14" s="3"/>
      <c r="B14" s="212" t="s">
        <v>159</v>
      </c>
      <c r="C14" s="213"/>
      <c r="D14" s="213"/>
      <c r="E14" s="213"/>
      <c r="F14" s="164"/>
      <c r="G14" s="165"/>
      <c r="H14" s="166"/>
      <c r="I14" s="171"/>
      <c r="J14" s="167"/>
      <c r="K14" s="143"/>
      <c r="L14" s="167"/>
      <c r="M14" s="143"/>
      <c r="N14" s="167"/>
      <c r="O14" s="143"/>
      <c r="P14" s="168"/>
    </row>
    <row r="15" spans="1:19" ht="26.1" customHeight="1">
      <c r="A15" s="3"/>
      <c r="B15" s="219" t="s">
        <v>19</v>
      </c>
      <c r="C15" s="220"/>
      <c r="D15" s="220"/>
      <c r="E15" s="221"/>
      <c r="F15" s="10"/>
      <c r="G15" s="11"/>
      <c r="H15" s="12"/>
      <c r="I15" s="173"/>
      <c r="J15" s="174"/>
      <c r="K15" s="14"/>
      <c r="L15" s="14"/>
      <c r="M15" s="14"/>
      <c r="N15" s="14"/>
      <c r="O15" s="14"/>
      <c r="P15" s="15"/>
    </row>
    <row r="16" spans="1:19" ht="30" customHeight="1">
      <c r="A16" s="3"/>
      <c r="B16" s="222" t="s">
        <v>124</v>
      </c>
      <c r="C16" s="223"/>
      <c r="D16" s="223"/>
      <c r="E16" s="224"/>
      <c r="F16" s="249">
        <v>1</v>
      </c>
      <c r="G16" s="244" t="s">
        <v>20</v>
      </c>
      <c r="H16" s="255"/>
      <c r="I16" s="17"/>
      <c r="J16" s="18" t="s">
        <v>171</v>
      </c>
      <c r="K16" s="19"/>
      <c r="L16" s="144"/>
      <c r="M16" s="20"/>
      <c r="N16" s="149"/>
      <c r="O16" s="21"/>
      <c r="P16" s="22"/>
    </row>
    <row r="17" spans="1:16" ht="30" customHeight="1">
      <c r="A17" s="3"/>
      <c r="B17" s="225"/>
      <c r="C17" s="226"/>
      <c r="D17" s="226"/>
      <c r="E17" s="227"/>
      <c r="F17" s="250"/>
      <c r="G17" s="246"/>
      <c r="H17" s="256"/>
      <c r="I17" s="23"/>
      <c r="J17" s="139"/>
      <c r="K17" s="24"/>
      <c r="L17" s="145" t="s">
        <v>130</v>
      </c>
      <c r="M17" s="25"/>
      <c r="N17" s="150" t="s">
        <v>131</v>
      </c>
      <c r="O17" s="26"/>
      <c r="P17" s="27">
        <v>0.126</v>
      </c>
    </row>
    <row r="18" spans="1:16" ht="30" customHeight="1">
      <c r="A18" s="3"/>
      <c r="B18" s="228" t="s">
        <v>125</v>
      </c>
      <c r="C18" s="229"/>
      <c r="D18" s="230"/>
      <c r="E18" s="230"/>
      <c r="F18" s="90">
        <v>1</v>
      </c>
      <c r="G18" s="89" t="s">
        <v>20</v>
      </c>
      <c r="H18" s="28"/>
      <c r="I18" s="29"/>
      <c r="J18" s="30"/>
      <c r="K18" s="31"/>
      <c r="L18" s="32"/>
      <c r="M18" s="31"/>
      <c r="N18" s="33"/>
      <c r="O18" s="34"/>
      <c r="P18" s="35"/>
    </row>
    <row r="19" spans="1:16" ht="30" customHeight="1">
      <c r="A19" s="3"/>
      <c r="B19" s="231" t="s">
        <v>13</v>
      </c>
      <c r="C19" s="232"/>
      <c r="D19" s="232"/>
      <c r="E19" s="233"/>
      <c r="F19" s="36"/>
      <c r="G19" s="37"/>
      <c r="H19" s="36"/>
      <c r="I19" s="38"/>
      <c r="J19" s="18" t="s">
        <v>172</v>
      </c>
      <c r="K19" s="19"/>
      <c r="L19" s="144"/>
      <c r="M19" s="20"/>
      <c r="N19" s="149"/>
      <c r="O19" s="39"/>
      <c r="P19" s="40"/>
    </row>
    <row r="20" spans="1:16" ht="30" customHeight="1">
      <c r="A20" s="3"/>
      <c r="B20" s="197"/>
      <c r="C20" s="198"/>
      <c r="D20" s="198"/>
      <c r="E20" s="199"/>
      <c r="F20" s="41"/>
      <c r="G20" s="42"/>
      <c r="H20" s="41"/>
      <c r="I20" s="43"/>
      <c r="J20" s="140"/>
      <c r="K20" s="44"/>
      <c r="L20" s="146" t="s">
        <v>130</v>
      </c>
      <c r="M20" s="53"/>
      <c r="N20" s="151" t="s">
        <v>131</v>
      </c>
      <c r="O20" s="45"/>
      <c r="P20" s="54">
        <v>3.7499999999999999E-2</v>
      </c>
    </row>
    <row r="21" spans="1:16" ht="30" customHeight="1">
      <c r="A21" s="3"/>
      <c r="B21" s="194" t="s">
        <v>14</v>
      </c>
      <c r="C21" s="195"/>
      <c r="D21" s="195"/>
      <c r="E21" s="196"/>
      <c r="F21" s="46"/>
      <c r="G21" s="8"/>
      <c r="H21" s="46"/>
      <c r="I21" s="47"/>
      <c r="J21" s="48" t="s">
        <v>173</v>
      </c>
      <c r="K21" s="49"/>
      <c r="L21" s="147"/>
      <c r="M21" s="50"/>
      <c r="N21" s="152"/>
      <c r="O21" s="51"/>
      <c r="P21" s="52"/>
    </row>
    <row r="22" spans="1:16" ht="30" customHeight="1">
      <c r="A22" s="3"/>
      <c r="B22" s="197"/>
      <c r="C22" s="198"/>
      <c r="D22" s="198"/>
      <c r="E22" s="199"/>
      <c r="F22" s="41"/>
      <c r="G22" s="42"/>
      <c r="H22" s="41"/>
      <c r="I22" s="43"/>
      <c r="J22" s="140"/>
      <c r="K22" s="44"/>
      <c r="L22" s="146" t="s">
        <v>130</v>
      </c>
      <c r="M22" s="53"/>
      <c r="N22" s="151" t="s">
        <v>131</v>
      </c>
      <c r="O22" s="45"/>
      <c r="P22" s="54">
        <v>8.6999999999999994E-3</v>
      </c>
    </row>
    <row r="23" spans="1:16" ht="30" customHeight="1">
      <c r="A23" s="3"/>
      <c r="B23" s="194" t="s">
        <v>30</v>
      </c>
      <c r="C23" s="195"/>
      <c r="D23" s="195"/>
      <c r="E23" s="196"/>
      <c r="F23" s="46"/>
      <c r="G23" s="8"/>
      <c r="H23" s="46"/>
      <c r="I23" s="62"/>
      <c r="J23" s="48" t="s">
        <v>174</v>
      </c>
      <c r="K23" s="49"/>
      <c r="L23" s="147"/>
      <c r="M23" s="50"/>
      <c r="N23" s="152"/>
      <c r="O23" s="51"/>
      <c r="P23" s="52"/>
    </row>
    <row r="24" spans="1:16" ht="30" customHeight="1">
      <c r="A24" s="3"/>
      <c r="B24" s="197"/>
      <c r="C24" s="198"/>
      <c r="D24" s="198"/>
      <c r="E24" s="199"/>
      <c r="F24" s="41"/>
      <c r="G24" s="42"/>
      <c r="H24" s="41"/>
      <c r="I24" s="62"/>
      <c r="J24" s="140"/>
      <c r="K24" s="44"/>
      <c r="L24" s="146" t="s">
        <v>130</v>
      </c>
      <c r="M24" s="53"/>
      <c r="N24" s="151" t="s">
        <v>131</v>
      </c>
      <c r="O24" s="45"/>
      <c r="P24" s="54">
        <v>2.93E-2</v>
      </c>
    </row>
    <row r="25" spans="1:16" ht="30" customHeight="1">
      <c r="A25" s="3"/>
      <c r="B25" s="234" t="s">
        <v>15</v>
      </c>
      <c r="C25" s="235"/>
      <c r="D25" s="235"/>
      <c r="E25" s="236"/>
      <c r="F25" s="46"/>
      <c r="G25" s="8"/>
      <c r="H25" s="46"/>
      <c r="I25" s="62"/>
      <c r="J25" s="56" t="s">
        <v>175</v>
      </c>
      <c r="K25" s="57"/>
      <c r="L25" s="148"/>
      <c r="M25" s="58"/>
      <c r="N25" s="153"/>
      <c r="O25" s="59"/>
      <c r="P25" s="60"/>
    </row>
    <row r="26" spans="1:16" ht="30" customHeight="1">
      <c r="A26" s="3"/>
      <c r="B26" s="237"/>
      <c r="C26" s="238"/>
      <c r="D26" s="238"/>
      <c r="E26" s="239"/>
      <c r="F26" s="41"/>
      <c r="G26" s="42"/>
      <c r="H26" s="41"/>
      <c r="I26" s="63"/>
      <c r="J26" s="139"/>
      <c r="K26" s="24"/>
      <c r="L26" s="145" t="s">
        <v>130</v>
      </c>
      <c r="M26" s="25"/>
      <c r="N26" s="150" t="s">
        <v>131</v>
      </c>
      <c r="O26" s="61"/>
      <c r="P26" s="27">
        <v>7.9000000000000001E-2</v>
      </c>
    </row>
    <row r="27" spans="1:16" ht="30" customHeight="1">
      <c r="A27" s="3"/>
      <c r="B27" s="240" t="s">
        <v>126</v>
      </c>
      <c r="C27" s="241"/>
      <c r="D27" s="241"/>
      <c r="E27" s="242"/>
      <c r="F27" s="251">
        <v>1</v>
      </c>
      <c r="G27" s="253" t="s">
        <v>20</v>
      </c>
      <c r="H27" s="247"/>
      <c r="I27" s="85"/>
      <c r="J27" s="18" t="s">
        <v>176</v>
      </c>
      <c r="K27" s="19"/>
      <c r="L27" s="144"/>
      <c r="M27" s="20"/>
      <c r="N27" s="149"/>
      <c r="O27" s="39"/>
      <c r="P27" s="22"/>
    </row>
    <row r="28" spans="1:16" ht="30" customHeight="1">
      <c r="A28" s="3"/>
      <c r="B28" s="214"/>
      <c r="C28" s="215"/>
      <c r="D28" s="215"/>
      <c r="E28" s="216"/>
      <c r="F28" s="252"/>
      <c r="G28" s="254"/>
      <c r="H28" s="248"/>
      <c r="I28" s="63"/>
      <c r="J28" s="139"/>
      <c r="K28" s="24"/>
      <c r="L28" s="145" t="s">
        <v>130</v>
      </c>
      <c r="M28" s="25"/>
      <c r="N28" s="150" t="s">
        <v>131</v>
      </c>
      <c r="O28" s="61"/>
      <c r="P28" s="27">
        <v>0.06</v>
      </c>
    </row>
    <row r="29" spans="1:16" ht="30" customHeight="1">
      <c r="A29" s="3"/>
      <c r="B29" s="240" t="s">
        <v>127</v>
      </c>
      <c r="C29" s="241"/>
      <c r="D29" s="241"/>
      <c r="E29" s="242"/>
      <c r="F29" s="251">
        <v>1</v>
      </c>
      <c r="G29" s="253" t="s">
        <v>20</v>
      </c>
      <c r="H29" s="247"/>
      <c r="I29" s="79"/>
      <c r="J29" s="18" t="s">
        <v>177</v>
      </c>
      <c r="K29" s="19"/>
      <c r="L29" s="144"/>
      <c r="M29" s="20"/>
      <c r="N29" s="149"/>
      <c r="O29" s="20"/>
      <c r="P29" s="155"/>
    </row>
    <row r="30" spans="1:16" ht="30" customHeight="1">
      <c r="A30" s="3"/>
      <c r="B30" s="214"/>
      <c r="C30" s="215"/>
      <c r="D30" s="215"/>
      <c r="E30" s="216"/>
      <c r="F30" s="252"/>
      <c r="G30" s="254"/>
      <c r="H30" s="248"/>
      <c r="I30" s="63"/>
      <c r="J30" s="139"/>
      <c r="K30" s="24"/>
      <c r="L30" s="145" t="s">
        <v>130</v>
      </c>
      <c r="M30" s="154"/>
      <c r="N30" s="150" t="s">
        <v>131</v>
      </c>
      <c r="O30" s="61"/>
      <c r="P30" s="27">
        <v>0.15</v>
      </c>
    </row>
    <row r="31" spans="1:16" ht="30" customHeight="1">
      <c r="A31" s="3"/>
      <c r="B31" s="234" t="s">
        <v>16</v>
      </c>
      <c r="C31" s="235"/>
      <c r="D31" s="235"/>
      <c r="E31" s="236"/>
      <c r="F31" s="59"/>
      <c r="G31" s="73"/>
      <c r="H31" s="55"/>
      <c r="I31" s="74"/>
      <c r="J31" s="72"/>
      <c r="K31" s="75"/>
      <c r="L31" s="76"/>
      <c r="M31" s="75"/>
      <c r="N31" s="75"/>
      <c r="O31" s="72"/>
      <c r="P31" s="77"/>
    </row>
    <row r="32" spans="1:16" ht="30" customHeight="1">
      <c r="A32" s="3"/>
      <c r="B32" s="243" t="s">
        <v>17</v>
      </c>
      <c r="C32" s="244"/>
      <c r="D32" s="244"/>
      <c r="E32" s="244"/>
      <c r="F32" s="251">
        <v>1</v>
      </c>
      <c r="G32" s="253" t="s">
        <v>20</v>
      </c>
      <c r="H32" s="247"/>
      <c r="I32" s="79"/>
      <c r="J32" s="80" t="s">
        <v>178</v>
      </c>
      <c r="K32" s="16"/>
      <c r="L32" s="81"/>
      <c r="M32" s="16"/>
      <c r="N32" s="135"/>
      <c r="O32" s="78"/>
      <c r="P32" s="82"/>
    </row>
    <row r="33" spans="1:16" ht="30" customHeight="1">
      <c r="A33" s="3"/>
      <c r="B33" s="245"/>
      <c r="C33" s="246"/>
      <c r="D33" s="246"/>
      <c r="E33" s="246"/>
      <c r="F33" s="252"/>
      <c r="G33" s="254"/>
      <c r="H33" s="248"/>
      <c r="I33" s="63"/>
      <c r="J33" s="141"/>
      <c r="K33" s="24"/>
      <c r="L33" s="145" t="s">
        <v>130</v>
      </c>
      <c r="M33" s="83"/>
      <c r="N33" s="150" t="s">
        <v>131</v>
      </c>
      <c r="O33" s="84"/>
      <c r="P33" s="27">
        <v>0.1</v>
      </c>
    </row>
    <row r="34" spans="1:16" ht="60" customHeight="1">
      <c r="A34" s="3"/>
      <c r="B34" s="185" t="s">
        <v>162</v>
      </c>
      <c r="C34" s="186"/>
      <c r="D34" s="186"/>
      <c r="E34" s="186"/>
      <c r="F34" s="28"/>
      <c r="G34" s="11"/>
      <c r="H34" s="28"/>
      <c r="I34" s="13"/>
      <c r="J34" s="86"/>
      <c r="K34" s="87"/>
      <c r="L34" s="87"/>
      <c r="M34" s="87"/>
      <c r="N34" s="87"/>
      <c r="O34" s="87"/>
      <c r="P34" s="88"/>
    </row>
    <row r="35" spans="1:16" ht="60" customHeight="1">
      <c r="A35" s="3"/>
      <c r="B35" s="185" t="s">
        <v>163</v>
      </c>
      <c r="C35" s="186"/>
      <c r="D35" s="186"/>
      <c r="E35" s="186"/>
      <c r="F35" s="28"/>
      <c r="G35" s="11"/>
      <c r="H35" s="28"/>
      <c r="I35" s="13"/>
      <c r="J35" s="172"/>
      <c r="K35" s="87"/>
      <c r="L35" s="87"/>
      <c r="M35" s="87"/>
      <c r="N35" s="87"/>
      <c r="O35" s="87"/>
      <c r="P35" s="88"/>
    </row>
  </sheetData>
  <autoFilter ref="A1:P35">
    <filterColumn colId="7" showButton="0"/>
    <filterColumn colId="9" showButton="0"/>
    <filterColumn colId="11" showButton="0"/>
    <filterColumn colId="13" showButton="0"/>
  </autoFilter>
  <mergeCells count="47">
    <mergeCell ref="H32:H33"/>
    <mergeCell ref="F16:F17"/>
    <mergeCell ref="G16:G17"/>
    <mergeCell ref="F27:F28"/>
    <mergeCell ref="G27:G28"/>
    <mergeCell ref="G29:G30"/>
    <mergeCell ref="G32:G33"/>
    <mergeCell ref="F32:F33"/>
    <mergeCell ref="F29:F30"/>
    <mergeCell ref="H16:H17"/>
    <mergeCell ref="H27:H28"/>
    <mergeCell ref="H29:H30"/>
    <mergeCell ref="B18:E18"/>
    <mergeCell ref="B19:E20"/>
    <mergeCell ref="B25:E26"/>
    <mergeCell ref="B27:E28"/>
    <mergeCell ref="B32:E33"/>
    <mergeCell ref="B31:E31"/>
    <mergeCell ref="B29:E30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35:E35"/>
    <mergeCell ref="B4:E4"/>
    <mergeCell ref="D5:D8"/>
    <mergeCell ref="D9:D10"/>
    <mergeCell ref="B5:B10"/>
    <mergeCell ref="C5:C8"/>
    <mergeCell ref="C9:C10"/>
    <mergeCell ref="B34:E34"/>
    <mergeCell ref="B21:E22"/>
    <mergeCell ref="B11:E11"/>
    <mergeCell ref="B14:E14"/>
    <mergeCell ref="B12:E12"/>
    <mergeCell ref="B13:E13"/>
    <mergeCell ref="B23:E24"/>
    <mergeCell ref="B15:E15"/>
    <mergeCell ref="B16:E17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원가계산서</vt:lpstr>
      <vt:lpstr>내역서총괄표</vt:lpstr>
      <vt:lpstr>내역서</vt:lpstr>
      <vt:lpstr>내역서!Print_Area</vt:lpstr>
      <vt:lpstr>원가계산서!Print_Area</vt:lpstr>
    </vt:vector>
  </TitlesOfParts>
  <Company>Extra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2019-01-30T05:57:12Z</cp:lastPrinted>
  <dcterms:created xsi:type="dcterms:W3CDTF">2012-03-07T02:46:43Z</dcterms:created>
  <dcterms:modified xsi:type="dcterms:W3CDTF">2019-02-21T06:49:32Z</dcterms:modified>
</cp:coreProperties>
</file>