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85" windowWidth="14955" windowHeight="6780" tabRatio="886"/>
  </bookViews>
  <sheets>
    <sheet name="설계설명서" sheetId="65" r:id="rId1"/>
    <sheet name="내역서" sheetId="58" r:id="rId2"/>
  </sheets>
  <externalReferences>
    <externalReference r:id="rId3"/>
    <externalReference r:id="rId4"/>
    <externalReference r:id="rId5"/>
    <externalReference r:id="rId6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1" hidden="1">내역서!$A$1:$P$53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1">내역서!$B$1:$P$53</definedName>
    <definedName name="_xlnm.Print_Area" localSheetId="0">설계설명서!$A$1:$X$25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H29" i="58"/>
  <c r="H30"/>
  <c r="H33"/>
  <c r="H37"/>
  <c r="H38"/>
  <c r="I53" l="1"/>
  <c r="I51"/>
  <c r="I49"/>
  <c r="O47" l="1"/>
  <c r="J52" l="1"/>
  <c r="J50"/>
  <c r="J48"/>
  <c r="O36" l="1"/>
  <c r="O43"/>
  <c r="O38" l="1"/>
  <c r="O33"/>
  <c r="O35"/>
  <c r="O37"/>
  <c r="O44"/>
  <c r="O42"/>
  <c r="O30"/>
  <c r="O34"/>
  <c r="M36" l="1"/>
  <c r="M35"/>
  <c r="M37"/>
  <c r="M43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O5"/>
  <c r="M10" l="1"/>
  <c r="M11"/>
  <c r="K10"/>
  <c r="K29"/>
  <c r="K8"/>
  <c r="K20"/>
  <c r="K12"/>
  <c r="K11"/>
  <c r="K7"/>
  <c r="K6"/>
  <c r="H43" l="1"/>
  <c r="K45"/>
  <c r="M9"/>
  <c r="H44"/>
  <c r="K38"/>
  <c r="I38" s="1"/>
  <c r="H42"/>
  <c r="H34"/>
  <c r="H35"/>
  <c r="K36"/>
  <c r="I36" s="1"/>
  <c r="O8"/>
  <c r="H11"/>
  <c r="M20"/>
  <c r="M6"/>
  <c r="K23"/>
  <c r="K25"/>
  <c r="K22"/>
  <c r="M7"/>
  <c r="K19"/>
  <c r="M12"/>
  <c r="O24"/>
  <c r="K24"/>
  <c r="M8"/>
  <c r="M29"/>
  <c r="I29" s="1"/>
  <c r="K26"/>
  <c r="K21"/>
  <c r="I8" l="1"/>
  <c r="K43"/>
  <c r="I43" s="1"/>
  <c r="K33"/>
  <c r="I33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I24"/>
  <c r="O19"/>
  <c r="I19" s="1"/>
  <c r="H8"/>
  <c r="H24"/>
  <c r="I45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49" l="1"/>
  <c r="O10"/>
  <c r="I10" s="1"/>
  <c r="O20"/>
  <c r="I20" s="1"/>
  <c r="H9"/>
  <c r="O12"/>
  <c r="I12" s="1"/>
  <c r="H12"/>
  <c r="O7"/>
  <c r="I7" s="1"/>
  <c r="H7"/>
  <c r="I26"/>
  <c r="I9"/>
  <c r="K51" l="1"/>
  <c r="P51" s="1"/>
  <c r="P49"/>
  <c r="K53"/>
  <c r="P53" l="1"/>
</calcChain>
</file>

<file path=xl/sharedStrings.xml><?xml version="1.0" encoding="utf-8"?>
<sst xmlns="http://schemas.openxmlformats.org/spreadsheetml/2006/main" count="174" uniqueCount="80">
  <si>
    <t>원 수</t>
    <phoneticPr fontId="2" type="noConversion"/>
  </si>
  <si>
    <t>재  료  비</t>
    <phoneticPr fontId="2" type="noConversion"/>
  </si>
  <si>
    <t>횡단보도</t>
    <phoneticPr fontId="2" type="noConversion"/>
  </si>
  <si>
    <t>종류</t>
    <phoneticPr fontId="2" type="noConversion"/>
  </si>
  <si>
    <t>색상</t>
    <phoneticPr fontId="2" type="noConversion"/>
  </si>
  <si>
    <t>비고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</si>
  <si>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</si>
  <si>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</si>
  <si>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</si>
  <si>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</si>
  <si>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</si>
  <si>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</si>
  <si>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</si>
  <si>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</si>
  <si>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m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</si>
  <si>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</si>
  <si>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</si>
  <si>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</si>
  <si>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</si>
  <si>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</si>
  <si>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</si>
  <si>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</si>
  <si>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</si>
  <si>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</si>
  <si>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</si>
  <si>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</si>
  <si>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</si>
  <si>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</si>
  <si>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</si>
  <si>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</si>
  <si>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</si>
  <si>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</si>
  <si>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</si>
  <si>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</si>
  <si>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</si>
  <si>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</si>
  <si>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</si>
  <si>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</si>
  <si>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P3-R5</t>
    <phoneticPr fontId="2" type="noConversion"/>
  </si>
  <si>
    <t>P3-R4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</si>
  <si>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</si>
  <si>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</si>
  <si>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</si>
  <si>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</si>
  <si>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</si>
  <si>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</si>
  <si>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</si>
  <si>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</si>
  <si>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</si>
  <si>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</si>
  <si>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</si>
  <si>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</si>
  <si>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</si>
  <si>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 xml:space="preserve">  1. 공 사 명 :</t>
    <phoneticPr fontId="2" type="noConversion"/>
  </si>
  <si>
    <t xml:space="preserve">  2. 위     치 :</t>
    <phoneticPr fontId="2" type="noConversion"/>
  </si>
  <si>
    <t xml:space="preserve">  3. 설     명 :</t>
    <phoneticPr fontId="2" type="noConversion"/>
  </si>
  <si>
    <t xml:space="preserve">  4. 공사개요</t>
    <phoneticPr fontId="2" type="noConversion"/>
  </si>
  <si>
    <t>구간에 노면표시 도색공사를 시행하여 교통사고를 예방하고자 합니다.</t>
    <phoneticPr fontId="2" type="noConversion"/>
  </si>
  <si>
    <t xml:space="preserve">  5. 공사기간 :</t>
    <phoneticPr fontId="2" type="noConversion"/>
  </si>
  <si>
    <t>착공일로부터 25일간</t>
    <phoneticPr fontId="2" type="noConversion"/>
  </si>
  <si>
    <t xml:space="preserve">  6. 예정공정표</t>
    <phoneticPr fontId="2" type="noConversion"/>
  </si>
  <si>
    <t xml:space="preserve">       공정
 구분</t>
    <phoneticPr fontId="2" type="noConversion"/>
  </si>
  <si>
    <t>착 공 일 로 부 터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</si>
  <si>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</si>
  <si>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</si>
  <si>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</si>
  <si>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</si>
  <si>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</si>
  <si>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도  색  공</t>
    <phoneticPr fontId="2" type="noConversion"/>
  </si>
  <si>
    <t>부  대  공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</si>
  <si>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</si>
  <si>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</si>
  <si>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융착성 도료 백색 (P3-R5) 재도색 : 실선 L=1,531m, 파선 L=9,400m,</t>
    <phoneticPr fontId="2" type="noConversion"/>
  </si>
  <si>
    <t xml:space="preserve">                                  횡단보도 L= 5,395m, 문자기호 L=4,806m</t>
    <phoneticPr fontId="2" type="noConversion"/>
  </si>
  <si>
    <t>동북로(효목고가차도~복현오거리) 등 6개소 노면표시 도색공사</t>
  </si>
  <si>
    <t>동북로(효목고가차도~복현오거리) 등 6개소</t>
  </si>
  <si>
    <t>노면표시가 퇴색된 동북로(효목고가차도~복현오거리) 등 6개소</t>
  </si>
  <si>
    <t>융착성 도료 황색 (P3-R4) 재도색 : 실선 L=3,455m, 파선 L=2,923m</t>
  </si>
  <si>
    <t>수용성 페인트 기계식 황색 (P4-R4) 재도색 : 실선 L=3,520m</t>
  </si>
  <si>
    <t>공사명 : 동북로(효목고가차도~복현오거리) 등 6개소 노면표시 도색공사</t>
  </si>
</sst>
</file>

<file path=xl/styles.xml><?xml version="1.0" encoding="utf-8"?>
<styleSheet xmlns="http://schemas.openxmlformats.org/spreadsheetml/2006/main">
  <numFmts count="24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5" formatCode="0.00_ "/>
    <numFmt numFmtId="196" formatCode="#,##0.0000"/>
  </numFmts>
  <fonts count="46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26"/>
      <color indexed="8"/>
      <name val="굴림체"/>
      <family val="3"/>
      <charset val="129"/>
    </font>
    <font>
      <sz val="11.5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3" xfId="0" applyFont="1" applyBorder="1" applyAlignment="1">
      <alignment horizontal="center" vertical="center"/>
    </xf>
    <xf numFmtId="183" fontId="39" fillId="0" borderId="33" xfId="0" applyNumberFormat="1" applyFont="1" applyBorder="1" applyAlignment="1">
      <alignment horizontal="center" vertical="center" shrinkToFit="1"/>
    </xf>
    <xf numFmtId="41" fontId="39" fillId="0" borderId="33" xfId="0" applyNumberFormat="1" applyFont="1" applyBorder="1" applyAlignment="1">
      <alignment horizontal="right" vertical="center" shrinkToFit="1"/>
    </xf>
    <xf numFmtId="0" fontId="36" fillId="0" borderId="3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92" fontId="24" fillId="0" borderId="34" xfId="0" applyNumberFormat="1" applyFont="1" applyBorder="1" applyAlignment="1">
      <alignment horizontal="center" vertical="center" wrapText="1" shrinkToFit="1"/>
    </xf>
    <xf numFmtId="181" fontId="24" fillId="0" borderId="11" xfId="0" applyNumberFormat="1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181" fontId="24" fillId="3" borderId="11" xfId="25" applyNumberFormat="1" applyFont="1" applyFill="1" applyBorder="1" applyAlignment="1">
      <alignment horizontal="right" vertical="center"/>
    </xf>
    <xf numFmtId="0" fontId="24" fillId="0" borderId="18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24" fillId="0" borderId="21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1" fontId="38" fillId="0" borderId="29" xfId="0" applyNumberFormat="1" applyFont="1" applyBorder="1" applyAlignment="1">
      <alignment horizontal="right" vertical="center"/>
    </xf>
    <xf numFmtId="41" fontId="40" fillId="0" borderId="28" xfId="94" applyNumberFormat="1" applyFont="1" applyFill="1" applyBorder="1" applyAlignment="1">
      <alignment horizontal="center" vertical="center"/>
    </xf>
    <xf numFmtId="41" fontId="40" fillId="0" borderId="29" xfId="0" applyNumberFormat="1" applyFont="1" applyBorder="1" applyAlignment="1">
      <alignment horizontal="center" vertical="center"/>
    </xf>
    <xf numFmtId="184" fontId="24" fillId="0" borderId="30" xfId="0" applyNumberFormat="1" applyFont="1" applyBorder="1" applyAlignment="1">
      <alignment horizontal="center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42" xfId="94" applyNumberFormat="1" applyFont="1" applyFill="1" applyBorder="1" applyAlignment="1">
      <alignment horizontal="left" vertical="center"/>
    </xf>
    <xf numFmtId="3" fontId="40" fillId="0" borderId="42" xfId="94" applyNumberFormat="1" applyFont="1" applyFill="1" applyBorder="1" applyAlignment="1">
      <alignment vertical="center"/>
    </xf>
    <xf numFmtId="184" fontId="40" fillId="0" borderId="43" xfId="0" applyNumberFormat="1" applyFont="1" applyBorder="1" applyAlignment="1">
      <alignment horizontal="center" vertical="center"/>
    </xf>
    <xf numFmtId="182" fontId="40" fillId="0" borderId="32" xfId="0" applyNumberFormat="1" applyFont="1" applyBorder="1" applyAlignment="1">
      <alignment vertical="center"/>
    </xf>
    <xf numFmtId="196" fontId="40" fillId="0" borderId="28" xfId="94" applyNumberFormat="1" applyFont="1" applyFill="1" applyBorder="1" applyAlignment="1">
      <alignment vertical="center"/>
    </xf>
    <xf numFmtId="10" fontId="40" fillId="0" borderId="31" xfId="0" applyNumberFormat="1" applyFont="1" applyBorder="1" applyAlignment="1">
      <alignment vertical="center"/>
    </xf>
    <xf numFmtId="41" fontId="38" fillId="0" borderId="42" xfId="0" applyNumberFormat="1" applyFont="1" applyBorder="1" applyAlignment="1">
      <alignment horizontal="right" vertical="center"/>
    </xf>
    <xf numFmtId="41" fontId="38" fillId="0" borderId="22" xfId="0" applyNumberFormat="1" applyFont="1" applyBorder="1" applyAlignment="1">
      <alignment horizontal="right"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181" fontId="24" fillId="3" borderId="22" xfId="25" applyNumberFormat="1" applyFont="1" applyFill="1" applyBorder="1" applyAlignment="1">
      <alignment horizontal="right" vertical="center"/>
    </xf>
    <xf numFmtId="181" fontId="24" fillId="0" borderId="18" xfId="0" applyNumberFormat="1" applyFont="1" applyBorder="1" applyAlignment="1">
      <alignment horizontal="right" vertical="center"/>
    </xf>
    <xf numFmtId="181" fontId="24" fillId="3" borderId="18" xfId="25" applyNumberFormat="1" applyFont="1" applyFill="1" applyBorder="1" applyAlignment="1">
      <alignment horizontal="right" vertical="center"/>
    </xf>
    <xf numFmtId="41" fontId="24" fillId="0" borderId="18" xfId="0" applyNumberFormat="1" applyFont="1" applyBorder="1" applyAlignment="1">
      <alignment vertical="center"/>
    </xf>
    <xf numFmtId="192" fontId="24" fillId="0" borderId="19" xfId="0" applyNumberFormat="1" applyFont="1" applyBorder="1" applyAlignment="1">
      <alignment horizontal="center" vertical="center" wrapText="1" shrinkToFit="1"/>
    </xf>
    <xf numFmtId="181" fontId="24" fillId="0" borderId="22" xfId="0" applyNumberFormat="1" applyFont="1" applyBorder="1" applyAlignment="1">
      <alignment horizontal="right" vertical="center"/>
    </xf>
    <xf numFmtId="41" fontId="24" fillId="0" borderId="22" xfId="0" applyNumberFormat="1" applyFont="1" applyBorder="1" applyAlignment="1">
      <alignment vertical="center"/>
    </xf>
    <xf numFmtId="181" fontId="24" fillId="3" borderId="33" xfId="25" applyNumberFormat="1" applyFont="1" applyFill="1" applyBorder="1" applyAlignment="1">
      <alignment horizontal="right" vertical="center"/>
    </xf>
    <xf numFmtId="41" fontId="24" fillId="0" borderId="33" xfId="0" applyNumberFormat="1" applyFont="1" applyBorder="1" applyAlignment="1">
      <alignment vertical="center"/>
    </xf>
    <xf numFmtId="41" fontId="24" fillId="0" borderId="11" xfId="0" applyNumberFormat="1" applyFont="1" applyBorder="1" applyAlignment="1">
      <alignment vertical="center"/>
    </xf>
    <xf numFmtId="192" fontId="24" fillId="0" borderId="14" xfId="0" applyNumberFormat="1" applyFont="1" applyBorder="1" applyAlignment="1">
      <alignment horizontal="center" vertical="center" wrapText="1" shrinkToFit="1"/>
    </xf>
    <xf numFmtId="41" fontId="24" fillId="0" borderId="50" xfId="0" applyNumberFormat="1" applyFont="1" applyBorder="1" applyAlignment="1">
      <alignment horizontal="right" vertical="center"/>
    </xf>
    <xf numFmtId="41" fontId="24" fillId="0" borderId="51" xfId="0" applyNumberFormat="1" applyFont="1" applyBorder="1" applyAlignment="1">
      <alignment horizontal="right" vertical="center"/>
    </xf>
    <xf numFmtId="41" fontId="24" fillId="0" borderId="52" xfId="0" applyNumberFormat="1" applyFont="1" applyBorder="1" applyAlignment="1">
      <alignment horizontal="right" vertical="center"/>
    </xf>
    <xf numFmtId="41" fontId="24" fillId="0" borderId="53" xfId="0" applyNumberFormat="1" applyFont="1" applyBorder="1" applyAlignment="1">
      <alignment vertical="center"/>
    </xf>
    <xf numFmtId="41" fontId="24" fillId="0" borderId="54" xfId="0" applyNumberFormat="1" applyFont="1" applyBorder="1" applyAlignment="1">
      <alignment vertical="center"/>
    </xf>
    <xf numFmtId="41" fontId="24" fillId="0" borderId="55" xfId="0" applyNumberFormat="1" applyFont="1" applyBorder="1" applyAlignment="1">
      <alignment vertical="center"/>
    </xf>
    <xf numFmtId="41" fontId="24" fillId="0" borderId="49" xfId="0" applyNumberFormat="1" applyFont="1" applyBorder="1" applyAlignment="1">
      <alignment horizontal="right" vertical="center"/>
    </xf>
    <xf numFmtId="41" fontId="24" fillId="0" borderId="37" xfId="0" applyNumberFormat="1" applyFont="1" applyBorder="1" applyAlignment="1">
      <alignment vertical="center"/>
    </xf>
    <xf numFmtId="181" fontId="24" fillId="0" borderId="33" xfId="0" applyNumberFormat="1" applyFont="1" applyBorder="1" applyAlignment="1">
      <alignment horizontal="right" vertical="center"/>
    </xf>
    <xf numFmtId="185" fontId="24" fillId="0" borderId="18" xfId="0" applyNumberFormat="1" applyFont="1" applyBorder="1" applyAlignment="1">
      <alignment vertical="center"/>
    </xf>
    <xf numFmtId="41" fontId="24" fillId="0" borderId="18" xfId="0" applyNumberFormat="1" applyFont="1" applyBorder="1" applyAlignment="1">
      <alignment horizontal="right" vertical="center"/>
    </xf>
    <xf numFmtId="41" fontId="24" fillId="0" borderId="19" xfId="0" applyNumberFormat="1" applyFont="1" applyBorder="1" applyAlignment="1">
      <alignment vertical="center"/>
    </xf>
    <xf numFmtId="41" fontId="24" fillId="0" borderId="33" xfId="0" applyNumberFormat="1" applyFont="1" applyBorder="1" applyAlignment="1">
      <alignment horizontal="right" vertical="center"/>
    </xf>
    <xf numFmtId="181" fontId="24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181" fontId="24" fillId="3" borderId="12" xfId="25" applyNumberFormat="1" applyFont="1" applyFill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38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3" xfId="0" applyNumberFormat="1" applyFont="1" applyBorder="1" applyAlignment="1">
      <alignment horizontal="right" vertical="center" shrinkToFit="1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30" xfId="0" applyNumberFormat="1" applyFont="1" applyFill="1" applyBorder="1" applyAlignment="1">
      <alignment vertical="center"/>
    </xf>
    <xf numFmtId="3" fontId="24" fillId="0" borderId="11" xfId="0" applyNumberFormat="1" applyFont="1" applyFill="1" applyBorder="1" applyAlignment="1">
      <alignment vertical="center"/>
    </xf>
    <xf numFmtId="185" fontId="24" fillId="0" borderId="39" xfId="0" applyNumberFormat="1" applyFont="1" applyBorder="1" applyAlignment="1">
      <alignment vertical="center"/>
    </xf>
    <xf numFmtId="3" fontId="24" fillId="0" borderId="40" xfId="94" applyNumberFormat="1" applyFont="1" applyFill="1" applyBorder="1" applyAlignment="1">
      <alignment horizontal="center" vertical="center"/>
    </xf>
    <xf numFmtId="41" fontId="27" fillId="0" borderId="8" xfId="0" applyNumberFormat="1" applyFont="1" applyBorder="1" applyAlignment="1">
      <alignment vertical="center"/>
    </xf>
    <xf numFmtId="3" fontId="24" fillId="0" borderId="28" xfId="94" applyNumberFormat="1" applyFont="1" applyFill="1" applyBorder="1" applyAlignment="1">
      <alignment horizontal="center" vertical="center"/>
    </xf>
    <xf numFmtId="3" fontId="24" fillId="0" borderId="42" xfId="94" applyNumberFormat="1" applyFont="1" applyFill="1" applyBorder="1" applyAlignment="1">
      <alignment horizontal="left" vertical="center"/>
    </xf>
    <xf numFmtId="3" fontId="24" fillId="0" borderId="28" xfId="94" quotePrefix="1" applyNumberFormat="1" applyFont="1" applyFill="1" applyBorder="1" applyAlignment="1">
      <alignment horizontal="center" vertical="center"/>
    </xf>
    <xf numFmtId="193" fontId="27" fillId="0" borderId="42" xfId="94" applyNumberFormat="1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42" fillId="0" borderId="0" xfId="0" applyFont="1" applyAlignment="1"/>
    <xf numFmtId="0" fontId="42" fillId="0" borderId="0" xfId="0" applyFont="1" applyFill="1" applyBorder="1" applyAlignment="1"/>
    <xf numFmtId="0" fontId="42" fillId="0" borderId="0" xfId="0" applyFont="1" applyBorder="1" applyAlignment="1"/>
    <xf numFmtId="0" fontId="42" fillId="0" borderId="0" xfId="0" applyFont="1" applyFill="1" applyAlignment="1"/>
    <xf numFmtId="0" fontId="43" fillId="0" borderId="0" xfId="0" applyFont="1" applyFill="1" applyBorder="1" applyAlignment="1">
      <alignment shrinkToFit="1"/>
    </xf>
    <xf numFmtId="0" fontId="42" fillId="0" borderId="0" xfId="0" applyFont="1" applyFill="1" applyBorder="1" applyAlignment="1">
      <alignment horizontal="left" shrinkToFit="1"/>
    </xf>
    <xf numFmtId="0" fontId="40" fillId="0" borderId="0" xfId="0" applyFont="1" applyAlignment="1"/>
    <xf numFmtId="184" fontId="40" fillId="0" borderId="0" xfId="0" applyNumberFormat="1" applyFont="1" applyAlignment="1"/>
    <xf numFmtId="0" fontId="38" fillId="0" borderId="0" xfId="0" applyNumberFormat="1" applyFont="1" applyAlignment="1">
      <alignment horizontal="center"/>
    </xf>
    <xf numFmtId="0" fontId="24" fillId="0" borderId="0" xfId="0" applyFont="1" applyAlignment="1"/>
    <xf numFmtId="184" fontId="24" fillId="0" borderId="0" xfId="0" applyNumberFormat="1" applyFont="1" applyAlignment="1"/>
    <xf numFmtId="195" fontId="24" fillId="0" borderId="0" xfId="0" applyNumberFormat="1" applyFont="1" applyAlignment="1"/>
    <xf numFmtId="0" fontId="44" fillId="0" borderId="0" xfId="0" applyFont="1" applyFill="1" applyBorder="1" applyAlignment="1">
      <alignment horizontal="center"/>
    </xf>
    <xf numFmtId="0" fontId="42" fillId="0" borderId="0" xfId="0" applyFont="1" applyAlignment="1">
      <alignment vertical="top"/>
    </xf>
    <xf numFmtId="0" fontId="45" fillId="0" borderId="0" xfId="0" applyFont="1" applyFill="1" applyBorder="1" applyAlignment="1"/>
    <xf numFmtId="0" fontId="42" fillId="0" borderId="0" xfId="0" applyFont="1" applyFill="1" applyBorder="1" applyAlignment="1">
      <alignment shrinkToFit="1"/>
    </xf>
    <xf numFmtId="0" fontId="42" fillId="0" borderId="56" xfId="0" applyFont="1" applyFill="1" applyBorder="1" applyAlignment="1">
      <alignment horizontal="center" vertical="center" shrinkToFit="1"/>
    </xf>
    <xf numFmtId="0" fontId="42" fillId="0" borderId="63" xfId="0" applyFont="1" applyFill="1" applyBorder="1" applyAlignment="1">
      <alignment horizontal="center" vertical="center" shrinkToFit="1"/>
    </xf>
    <xf numFmtId="41" fontId="24" fillId="0" borderId="22" xfId="0" applyNumberFormat="1" applyFont="1" applyBorder="1" applyAlignment="1">
      <alignment horizontal="right"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0" fontId="42" fillId="0" borderId="0" xfId="0" applyFont="1" applyFill="1" applyBorder="1" applyAlignment="1"/>
    <xf numFmtId="0" fontId="42" fillId="0" borderId="0" xfId="0" applyFont="1" applyFill="1" applyBorder="1" applyAlignment="1"/>
    <xf numFmtId="0" fontId="42" fillId="0" borderId="0" xfId="0" applyFont="1" applyFill="1" applyBorder="1" applyAlignment="1">
      <alignment horizontal="left" shrinkToFit="1"/>
    </xf>
    <xf numFmtId="0" fontId="42" fillId="0" borderId="0" xfId="0" applyFont="1" applyFill="1" applyBorder="1" applyAlignment="1">
      <alignment horizontal="left"/>
    </xf>
    <xf numFmtId="0" fontId="42" fillId="0" borderId="58" xfId="0" applyFont="1" applyFill="1" applyBorder="1" applyAlignment="1">
      <alignment horizontal="left" vertical="top" wrapText="1" shrinkToFit="1"/>
    </xf>
    <xf numFmtId="0" fontId="42" fillId="0" borderId="61" xfId="0" applyFont="1" applyFill="1" applyBorder="1" applyAlignment="1">
      <alignment horizontal="left" vertical="top" shrinkToFit="1"/>
    </xf>
    <xf numFmtId="0" fontId="42" fillId="0" borderId="59" xfId="0" applyFont="1" applyFill="1" applyBorder="1" applyAlignment="1">
      <alignment horizontal="center" vertical="center" shrinkToFit="1"/>
    </xf>
    <xf numFmtId="0" fontId="42" fillId="0" borderId="60" xfId="0" applyFont="1" applyFill="1" applyBorder="1" applyAlignment="1">
      <alignment horizontal="center" vertical="center" shrinkToFit="1"/>
    </xf>
    <xf numFmtId="0" fontId="42" fillId="0" borderId="15" xfId="0" applyFont="1" applyFill="1" applyBorder="1" applyAlignment="1">
      <alignment horizontal="center" vertical="center" shrinkToFit="1"/>
    </xf>
    <xf numFmtId="0" fontId="42" fillId="0" borderId="62" xfId="0" applyFont="1" applyFill="1" applyBorder="1" applyAlignment="1">
      <alignment horizontal="center" vertical="center" shrinkToFit="1"/>
    </xf>
    <xf numFmtId="0" fontId="42" fillId="0" borderId="64" xfId="0" applyFont="1" applyFill="1" applyBorder="1" applyAlignment="1">
      <alignment horizontal="center" shrinkToFit="1"/>
    </xf>
    <xf numFmtId="0" fontId="42" fillId="0" borderId="65" xfId="0" applyFont="1" applyFill="1" applyBorder="1" applyAlignment="1">
      <alignment horizontal="center" shrinkToFit="1"/>
    </xf>
    <xf numFmtId="0" fontId="42" fillId="0" borderId="7" xfId="0" applyFont="1" applyFill="1" applyBorder="1" applyAlignment="1">
      <alignment horizontal="center" shrinkToFit="1"/>
    </xf>
    <xf numFmtId="0" fontId="42" fillId="0" borderId="57" xfId="0" applyFont="1" applyFill="1" applyBorder="1" applyAlignment="1">
      <alignment horizontal="center" shrinkToFit="1"/>
    </xf>
    <xf numFmtId="0" fontId="24" fillId="0" borderId="2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38" xfId="0" applyFont="1" applyBorder="1" applyAlignment="1">
      <alignment horizontal="left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 indent="1" shrinkToFit="1"/>
    </xf>
    <xf numFmtId="0" fontId="37" fillId="0" borderId="45" xfId="0" applyFont="1" applyBorder="1" applyAlignment="1">
      <alignment horizontal="left" vertical="center" indent="1" shrinkToFit="1"/>
    </xf>
    <xf numFmtId="0" fontId="37" fillId="0" borderId="25" xfId="0" applyFont="1" applyBorder="1" applyAlignment="1">
      <alignment horizontal="left" vertical="center" indent="1" shrinkToFit="1"/>
    </xf>
    <xf numFmtId="0" fontId="37" fillId="0" borderId="26" xfId="0" applyFont="1" applyBorder="1" applyAlignment="1">
      <alignment horizontal="left" vertical="center" indent="1" shrinkToFit="1"/>
    </xf>
    <xf numFmtId="0" fontId="36" fillId="0" borderId="2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21</xdr:row>
      <xdr:rowOff>228600</xdr:rowOff>
    </xdr:from>
    <xdr:to>
      <xdr:col>15</xdr:col>
      <xdr:colOff>161925</xdr:colOff>
      <xdr:row>21</xdr:row>
      <xdr:rowOff>228600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1685925" y="5857875"/>
          <a:ext cx="290512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9525</xdr:colOff>
      <xdr:row>22</xdr:row>
      <xdr:rowOff>200025</xdr:rowOff>
    </xdr:from>
    <xdr:to>
      <xdr:col>17</xdr:col>
      <xdr:colOff>0</xdr:colOff>
      <xdr:row>22</xdr:row>
      <xdr:rowOff>219075</xdr:rowOff>
    </xdr:to>
    <xdr:cxnSp macro="">
      <xdr:nvCxnSpPr>
        <xdr:cNvPr id="3" name="직선 연결선 3"/>
        <xdr:cNvCxnSpPr>
          <a:cxnSpLocks noChangeShapeType="1"/>
        </xdr:cNvCxnSpPr>
      </xdr:nvCxnSpPr>
      <xdr:spPr bwMode="auto">
        <a:xfrm>
          <a:off x="1343025" y="6267450"/>
          <a:ext cx="3562350" cy="1905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29"/>
  <sheetViews>
    <sheetView showZeros="0" tabSelected="1" view="pageBreakPreview" zoomScale="85" zoomScaleNormal="100" zoomScaleSheetLayoutView="85" workbookViewId="0">
      <selection activeCell="C2" sqref="C2:W2"/>
    </sheetView>
  </sheetViews>
  <sheetFormatPr defaultRowHeight="12"/>
  <cols>
    <col min="1" max="1" width="5.6640625" style="89" customWidth="1"/>
    <col min="2" max="2" width="17.6640625" style="89" customWidth="1"/>
    <col min="3" max="3" width="4.1640625" style="90" customWidth="1"/>
    <col min="4" max="4" width="4.1640625" style="89" customWidth="1"/>
    <col min="5" max="5" width="4.1640625" style="90" customWidth="1"/>
    <col min="6" max="6" width="4.1640625" style="89" customWidth="1"/>
    <col min="7" max="7" width="4.1640625" style="91" customWidth="1"/>
    <col min="8" max="9" width="4.1640625" style="89" customWidth="1"/>
    <col min="10" max="10" width="4.1640625" style="90" customWidth="1"/>
    <col min="11" max="12" width="4.1640625" style="89" customWidth="1"/>
    <col min="13" max="13" width="4.1640625" style="90" customWidth="1"/>
    <col min="14" max="24" width="4.1640625" style="89" customWidth="1"/>
    <col min="25" max="25" width="8.5" style="89" customWidth="1"/>
    <col min="26" max="256" width="9.33203125" style="89"/>
    <col min="257" max="257" width="5.6640625" style="89" customWidth="1"/>
    <col min="258" max="258" width="17.6640625" style="89" customWidth="1"/>
    <col min="259" max="280" width="4.1640625" style="89" customWidth="1"/>
    <col min="281" max="281" width="8.5" style="89" customWidth="1"/>
    <col min="282" max="512" width="9.33203125" style="89"/>
    <col min="513" max="513" width="5.6640625" style="89" customWidth="1"/>
    <col min="514" max="514" width="17.6640625" style="89" customWidth="1"/>
    <col min="515" max="536" width="4.1640625" style="89" customWidth="1"/>
    <col min="537" max="537" width="8.5" style="89" customWidth="1"/>
    <col min="538" max="768" width="9.33203125" style="89"/>
    <col min="769" max="769" width="5.6640625" style="89" customWidth="1"/>
    <col min="770" max="770" width="17.6640625" style="89" customWidth="1"/>
    <col min="771" max="792" width="4.1640625" style="89" customWidth="1"/>
    <col min="793" max="793" width="8.5" style="89" customWidth="1"/>
    <col min="794" max="1024" width="9.33203125" style="89"/>
    <col min="1025" max="1025" width="5.6640625" style="89" customWidth="1"/>
    <col min="1026" max="1026" width="17.6640625" style="89" customWidth="1"/>
    <col min="1027" max="1048" width="4.1640625" style="89" customWidth="1"/>
    <col min="1049" max="1049" width="8.5" style="89" customWidth="1"/>
    <col min="1050" max="1280" width="9.33203125" style="89"/>
    <col min="1281" max="1281" width="5.6640625" style="89" customWidth="1"/>
    <col min="1282" max="1282" width="17.6640625" style="89" customWidth="1"/>
    <col min="1283" max="1304" width="4.1640625" style="89" customWidth="1"/>
    <col min="1305" max="1305" width="8.5" style="89" customWidth="1"/>
    <col min="1306" max="1536" width="9.33203125" style="89"/>
    <col min="1537" max="1537" width="5.6640625" style="89" customWidth="1"/>
    <col min="1538" max="1538" width="17.6640625" style="89" customWidth="1"/>
    <col min="1539" max="1560" width="4.1640625" style="89" customWidth="1"/>
    <col min="1561" max="1561" width="8.5" style="89" customWidth="1"/>
    <col min="1562" max="1792" width="9.33203125" style="89"/>
    <col min="1793" max="1793" width="5.6640625" style="89" customWidth="1"/>
    <col min="1794" max="1794" width="17.6640625" style="89" customWidth="1"/>
    <col min="1795" max="1816" width="4.1640625" style="89" customWidth="1"/>
    <col min="1817" max="1817" width="8.5" style="89" customWidth="1"/>
    <col min="1818" max="2048" width="9.33203125" style="89"/>
    <col min="2049" max="2049" width="5.6640625" style="89" customWidth="1"/>
    <col min="2050" max="2050" width="17.6640625" style="89" customWidth="1"/>
    <col min="2051" max="2072" width="4.1640625" style="89" customWidth="1"/>
    <col min="2073" max="2073" width="8.5" style="89" customWidth="1"/>
    <col min="2074" max="2304" width="9.33203125" style="89"/>
    <col min="2305" max="2305" width="5.6640625" style="89" customWidth="1"/>
    <col min="2306" max="2306" width="17.6640625" style="89" customWidth="1"/>
    <col min="2307" max="2328" width="4.1640625" style="89" customWidth="1"/>
    <col min="2329" max="2329" width="8.5" style="89" customWidth="1"/>
    <col min="2330" max="2560" width="9.33203125" style="89"/>
    <col min="2561" max="2561" width="5.6640625" style="89" customWidth="1"/>
    <col min="2562" max="2562" width="17.6640625" style="89" customWidth="1"/>
    <col min="2563" max="2584" width="4.1640625" style="89" customWidth="1"/>
    <col min="2585" max="2585" width="8.5" style="89" customWidth="1"/>
    <col min="2586" max="2816" width="9.33203125" style="89"/>
    <col min="2817" max="2817" width="5.6640625" style="89" customWidth="1"/>
    <col min="2818" max="2818" width="17.6640625" style="89" customWidth="1"/>
    <col min="2819" max="2840" width="4.1640625" style="89" customWidth="1"/>
    <col min="2841" max="2841" width="8.5" style="89" customWidth="1"/>
    <col min="2842" max="3072" width="9.33203125" style="89"/>
    <col min="3073" max="3073" width="5.6640625" style="89" customWidth="1"/>
    <col min="3074" max="3074" width="17.6640625" style="89" customWidth="1"/>
    <col min="3075" max="3096" width="4.1640625" style="89" customWidth="1"/>
    <col min="3097" max="3097" width="8.5" style="89" customWidth="1"/>
    <col min="3098" max="3328" width="9.33203125" style="89"/>
    <col min="3329" max="3329" width="5.6640625" style="89" customWidth="1"/>
    <col min="3330" max="3330" width="17.6640625" style="89" customWidth="1"/>
    <col min="3331" max="3352" width="4.1640625" style="89" customWidth="1"/>
    <col min="3353" max="3353" width="8.5" style="89" customWidth="1"/>
    <col min="3354" max="3584" width="9.33203125" style="89"/>
    <col min="3585" max="3585" width="5.6640625" style="89" customWidth="1"/>
    <col min="3586" max="3586" width="17.6640625" style="89" customWidth="1"/>
    <col min="3587" max="3608" width="4.1640625" style="89" customWidth="1"/>
    <col min="3609" max="3609" width="8.5" style="89" customWidth="1"/>
    <col min="3610" max="3840" width="9.33203125" style="89"/>
    <col min="3841" max="3841" width="5.6640625" style="89" customWidth="1"/>
    <col min="3842" max="3842" width="17.6640625" style="89" customWidth="1"/>
    <col min="3843" max="3864" width="4.1640625" style="89" customWidth="1"/>
    <col min="3865" max="3865" width="8.5" style="89" customWidth="1"/>
    <col min="3866" max="4096" width="9.33203125" style="89"/>
    <col min="4097" max="4097" width="5.6640625" style="89" customWidth="1"/>
    <col min="4098" max="4098" width="17.6640625" style="89" customWidth="1"/>
    <col min="4099" max="4120" width="4.1640625" style="89" customWidth="1"/>
    <col min="4121" max="4121" width="8.5" style="89" customWidth="1"/>
    <col min="4122" max="4352" width="9.33203125" style="89"/>
    <col min="4353" max="4353" width="5.6640625" style="89" customWidth="1"/>
    <col min="4354" max="4354" width="17.6640625" style="89" customWidth="1"/>
    <col min="4355" max="4376" width="4.1640625" style="89" customWidth="1"/>
    <col min="4377" max="4377" width="8.5" style="89" customWidth="1"/>
    <col min="4378" max="4608" width="9.33203125" style="89"/>
    <col min="4609" max="4609" width="5.6640625" style="89" customWidth="1"/>
    <col min="4610" max="4610" width="17.6640625" style="89" customWidth="1"/>
    <col min="4611" max="4632" width="4.1640625" style="89" customWidth="1"/>
    <col min="4633" max="4633" width="8.5" style="89" customWidth="1"/>
    <col min="4634" max="4864" width="9.33203125" style="89"/>
    <col min="4865" max="4865" width="5.6640625" style="89" customWidth="1"/>
    <col min="4866" max="4866" width="17.6640625" style="89" customWidth="1"/>
    <col min="4867" max="4888" width="4.1640625" style="89" customWidth="1"/>
    <col min="4889" max="4889" width="8.5" style="89" customWidth="1"/>
    <col min="4890" max="5120" width="9.33203125" style="89"/>
    <col min="5121" max="5121" width="5.6640625" style="89" customWidth="1"/>
    <col min="5122" max="5122" width="17.6640625" style="89" customWidth="1"/>
    <col min="5123" max="5144" width="4.1640625" style="89" customWidth="1"/>
    <col min="5145" max="5145" width="8.5" style="89" customWidth="1"/>
    <col min="5146" max="5376" width="9.33203125" style="89"/>
    <col min="5377" max="5377" width="5.6640625" style="89" customWidth="1"/>
    <col min="5378" max="5378" width="17.6640625" style="89" customWidth="1"/>
    <col min="5379" max="5400" width="4.1640625" style="89" customWidth="1"/>
    <col min="5401" max="5401" width="8.5" style="89" customWidth="1"/>
    <col min="5402" max="5632" width="9.33203125" style="89"/>
    <col min="5633" max="5633" width="5.6640625" style="89" customWidth="1"/>
    <col min="5634" max="5634" width="17.6640625" style="89" customWidth="1"/>
    <col min="5635" max="5656" width="4.1640625" style="89" customWidth="1"/>
    <col min="5657" max="5657" width="8.5" style="89" customWidth="1"/>
    <col min="5658" max="5888" width="9.33203125" style="89"/>
    <col min="5889" max="5889" width="5.6640625" style="89" customWidth="1"/>
    <col min="5890" max="5890" width="17.6640625" style="89" customWidth="1"/>
    <col min="5891" max="5912" width="4.1640625" style="89" customWidth="1"/>
    <col min="5913" max="5913" width="8.5" style="89" customWidth="1"/>
    <col min="5914" max="6144" width="9.33203125" style="89"/>
    <col min="6145" max="6145" width="5.6640625" style="89" customWidth="1"/>
    <col min="6146" max="6146" width="17.6640625" style="89" customWidth="1"/>
    <col min="6147" max="6168" width="4.1640625" style="89" customWidth="1"/>
    <col min="6169" max="6169" width="8.5" style="89" customWidth="1"/>
    <col min="6170" max="6400" width="9.33203125" style="89"/>
    <col min="6401" max="6401" width="5.6640625" style="89" customWidth="1"/>
    <col min="6402" max="6402" width="17.6640625" style="89" customWidth="1"/>
    <col min="6403" max="6424" width="4.1640625" style="89" customWidth="1"/>
    <col min="6425" max="6425" width="8.5" style="89" customWidth="1"/>
    <col min="6426" max="6656" width="9.33203125" style="89"/>
    <col min="6657" max="6657" width="5.6640625" style="89" customWidth="1"/>
    <col min="6658" max="6658" width="17.6640625" style="89" customWidth="1"/>
    <col min="6659" max="6680" width="4.1640625" style="89" customWidth="1"/>
    <col min="6681" max="6681" width="8.5" style="89" customWidth="1"/>
    <col min="6682" max="6912" width="9.33203125" style="89"/>
    <col min="6913" max="6913" width="5.6640625" style="89" customWidth="1"/>
    <col min="6914" max="6914" width="17.6640625" style="89" customWidth="1"/>
    <col min="6915" max="6936" width="4.1640625" style="89" customWidth="1"/>
    <col min="6937" max="6937" width="8.5" style="89" customWidth="1"/>
    <col min="6938" max="7168" width="9.33203125" style="89"/>
    <col min="7169" max="7169" width="5.6640625" style="89" customWidth="1"/>
    <col min="7170" max="7170" width="17.6640625" style="89" customWidth="1"/>
    <col min="7171" max="7192" width="4.1640625" style="89" customWidth="1"/>
    <col min="7193" max="7193" width="8.5" style="89" customWidth="1"/>
    <col min="7194" max="7424" width="9.33203125" style="89"/>
    <col min="7425" max="7425" width="5.6640625" style="89" customWidth="1"/>
    <col min="7426" max="7426" width="17.6640625" style="89" customWidth="1"/>
    <col min="7427" max="7448" width="4.1640625" style="89" customWidth="1"/>
    <col min="7449" max="7449" width="8.5" style="89" customWidth="1"/>
    <col min="7450" max="7680" width="9.33203125" style="89"/>
    <col min="7681" max="7681" width="5.6640625" style="89" customWidth="1"/>
    <col min="7682" max="7682" width="17.6640625" style="89" customWidth="1"/>
    <col min="7683" max="7704" width="4.1640625" style="89" customWidth="1"/>
    <col min="7705" max="7705" width="8.5" style="89" customWidth="1"/>
    <col min="7706" max="7936" width="9.33203125" style="89"/>
    <col min="7937" max="7937" width="5.6640625" style="89" customWidth="1"/>
    <col min="7938" max="7938" width="17.6640625" style="89" customWidth="1"/>
    <col min="7939" max="7960" width="4.1640625" style="89" customWidth="1"/>
    <col min="7961" max="7961" width="8.5" style="89" customWidth="1"/>
    <col min="7962" max="8192" width="9.33203125" style="89"/>
    <col min="8193" max="8193" width="5.6640625" style="89" customWidth="1"/>
    <col min="8194" max="8194" width="17.6640625" style="89" customWidth="1"/>
    <col min="8195" max="8216" width="4.1640625" style="89" customWidth="1"/>
    <col min="8217" max="8217" width="8.5" style="89" customWidth="1"/>
    <col min="8218" max="8448" width="9.33203125" style="89"/>
    <col min="8449" max="8449" width="5.6640625" style="89" customWidth="1"/>
    <col min="8450" max="8450" width="17.6640625" style="89" customWidth="1"/>
    <col min="8451" max="8472" width="4.1640625" style="89" customWidth="1"/>
    <col min="8473" max="8473" width="8.5" style="89" customWidth="1"/>
    <col min="8474" max="8704" width="9.33203125" style="89"/>
    <col min="8705" max="8705" width="5.6640625" style="89" customWidth="1"/>
    <col min="8706" max="8706" width="17.6640625" style="89" customWidth="1"/>
    <col min="8707" max="8728" width="4.1640625" style="89" customWidth="1"/>
    <col min="8729" max="8729" width="8.5" style="89" customWidth="1"/>
    <col min="8730" max="8960" width="9.33203125" style="89"/>
    <col min="8961" max="8961" width="5.6640625" style="89" customWidth="1"/>
    <col min="8962" max="8962" width="17.6640625" style="89" customWidth="1"/>
    <col min="8963" max="8984" width="4.1640625" style="89" customWidth="1"/>
    <col min="8985" max="8985" width="8.5" style="89" customWidth="1"/>
    <col min="8986" max="9216" width="9.33203125" style="89"/>
    <col min="9217" max="9217" width="5.6640625" style="89" customWidth="1"/>
    <col min="9218" max="9218" width="17.6640625" style="89" customWidth="1"/>
    <col min="9219" max="9240" width="4.1640625" style="89" customWidth="1"/>
    <col min="9241" max="9241" width="8.5" style="89" customWidth="1"/>
    <col min="9242" max="9472" width="9.33203125" style="89"/>
    <col min="9473" max="9473" width="5.6640625" style="89" customWidth="1"/>
    <col min="9474" max="9474" width="17.6640625" style="89" customWidth="1"/>
    <col min="9475" max="9496" width="4.1640625" style="89" customWidth="1"/>
    <col min="9497" max="9497" width="8.5" style="89" customWidth="1"/>
    <col min="9498" max="9728" width="9.33203125" style="89"/>
    <col min="9729" max="9729" width="5.6640625" style="89" customWidth="1"/>
    <col min="9730" max="9730" width="17.6640625" style="89" customWidth="1"/>
    <col min="9731" max="9752" width="4.1640625" style="89" customWidth="1"/>
    <col min="9753" max="9753" width="8.5" style="89" customWidth="1"/>
    <col min="9754" max="9984" width="9.33203125" style="89"/>
    <col min="9985" max="9985" width="5.6640625" style="89" customWidth="1"/>
    <col min="9986" max="9986" width="17.6640625" style="89" customWidth="1"/>
    <col min="9987" max="10008" width="4.1640625" style="89" customWidth="1"/>
    <col min="10009" max="10009" width="8.5" style="89" customWidth="1"/>
    <col min="10010" max="10240" width="9.33203125" style="89"/>
    <col min="10241" max="10241" width="5.6640625" style="89" customWidth="1"/>
    <col min="10242" max="10242" width="17.6640625" style="89" customWidth="1"/>
    <col min="10243" max="10264" width="4.1640625" style="89" customWidth="1"/>
    <col min="10265" max="10265" width="8.5" style="89" customWidth="1"/>
    <col min="10266" max="10496" width="9.33203125" style="89"/>
    <col min="10497" max="10497" width="5.6640625" style="89" customWidth="1"/>
    <col min="10498" max="10498" width="17.6640625" style="89" customWidth="1"/>
    <col min="10499" max="10520" width="4.1640625" style="89" customWidth="1"/>
    <col min="10521" max="10521" width="8.5" style="89" customWidth="1"/>
    <col min="10522" max="10752" width="9.33203125" style="89"/>
    <col min="10753" max="10753" width="5.6640625" style="89" customWidth="1"/>
    <col min="10754" max="10754" width="17.6640625" style="89" customWidth="1"/>
    <col min="10755" max="10776" width="4.1640625" style="89" customWidth="1"/>
    <col min="10777" max="10777" width="8.5" style="89" customWidth="1"/>
    <col min="10778" max="11008" width="9.33203125" style="89"/>
    <col min="11009" max="11009" width="5.6640625" style="89" customWidth="1"/>
    <col min="11010" max="11010" width="17.6640625" style="89" customWidth="1"/>
    <col min="11011" max="11032" width="4.1640625" style="89" customWidth="1"/>
    <col min="11033" max="11033" width="8.5" style="89" customWidth="1"/>
    <col min="11034" max="11264" width="9.33203125" style="89"/>
    <col min="11265" max="11265" width="5.6640625" style="89" customWidth="1"/>
    <col min="11266" max="11266" width="17.6640625" style="89" customWidth="1"/>
    <col min="11267" max="11288" width="4.1640625" style="89" customWidth="1"/>
    <col min="11289" max="11289" width="8.5" style="89" customWidth="1"/>
    <col min="11290" max="11520" width="9.33203125" style="89"/>
    <col min="11521" max="11521" width="5.6640625" style="89" customWidth="1"/>
    <col min="11522" max="11522" width="17.6640625" style="89" customWidth="1"/>
    <col min="11523" max="11544" width="4.1640625" style="89" customWidth="1"/>
    <col min="11545" max="11545" width="8.5" style="89" customWidth="1"/>
    <col min="11546" max="11776" width="9.33203125" style="89"/>
    <col min="11777" max="11777" width="5.6640625" style="89" customWidth="1"/>
    <col min="11778" max="11778" width="17.6640625" style="89" customWidth="1"/>
    <col min="11779" max="11800" width="4.1640625" style="89" customWidth="1"/>
    <col min="11801" max="11801" width="8.5" style="89" customWidth="1"/>
    <col min="11802" max="12032" width="9.33203125" style="89"/>
    <col min="12033" max="12033" width="5.6640625" style="89" customWidth="1"/>
    <col min="12034" max="12034" width="17.6640625" style="89" customWidth="1"/>
    <col min="12035" max="12056" width="4.1640625" style="89" customWidth="1"/>
    <col min="12057" max="12057" width="8.5" style="89" customWidth="1"/>
    <col min="12058" max="12288" width="9.33203125" style="89"/>
    <col min="12289" max="12289" width="5.6640625" style="89" customWidth="1"/>
    <col min="12290" max="12290" width="17.6640625" style="89" customWidth="1"/>
    <col min="12291" max="12312" width="4.1640625" style="89" customWidth="1"/>
    <col min="12313" max="12313" width="8.5" style="89" customWidth="1"/>
    <col min="12314" max="12544" width="9.33203125" style="89"/>
    <col min="12545" max="12545" width="5.6640625" style="89" customWidth="1"/>
    <col min="12546" max="12546" width="17.6640625" style="89" customWidth="1"/>
    <col min="12547" max="12568" width="4.1640625" style="89" customWidth="1"/>
    <col min="12569" max="12569" width="8.5" style="89" customWidth="1"/>
    <col min="12570" max="12800" width="9.33203125" style="89"/>
    <col min="12801" max="12801" width="5.6640625" style="89" customWidth="1"/>
    <col min="12802" max="12802" width="17.6640625" style="89" customWidth="1"/>
    <col min="12803" max="12824" width="4.1640625" style="89" customWidth="1"/>
    <col min="12825" max="12825" width="8.5" style="89" customWidth="1"/>
    <col min="12826" max="13056" width="9.33203125" style="89"/>
    <col min="13057" max="13057" width="5.6640625" style="89" customWidth="1"/>
    <col min="13058" max="13058" width="17.6640625" style="89" customWidth="1"/>
    <col min="13059" max="13080" width="4.1640625" style="89" customWidth="1"/>
    <col min="13081" max="13081" width="8.5" style="89" customWidth="1"/>
    <col min="13082" max="13312" width="9.33203125" style="89"/>
    <col min="13313" max="13313" width="5.6640625" style="89" customWidth="1"/>
    <col min="13314" max="13314" width="17.6640625" style="89" customWidth="1"/>
    <col min="13315" max="13336" width="4.1640625" style="89" customWidth="1"/>
    <col min="13337" max="13337" width="8.5" style="89" customWidth="1"/>
    <col min="13338" max="13568" width="9.33203125" style="89"/>
    <col min="13569" max="13569" width="5.6640625" style="89" customWidth="1"/>
    <col min="13570" max="13570" width="17.6640625" style="89" customWidth="1"/>
    <col min="13571" max="13592" width="4.1640625" style="89" customWidth="1"/>
    <col min="13593" max="13593" width="8.5" style="89" customWidth="1"/>
    <col min="13594" max="13824" width="9.33203125" style="89"/>
    <col min="13825" max="13825" width="5.6640625" style="89" customWidth="1"/>
    <col min="13826" max="13826" width="17.6640625" style="89" customWidth="1"/>
    <col min="13827" max="13848" width="4.1640625" style="89" customWidth="1"/>
    <col min="13849" max="13849" width="8.5" style="89" customWidth="1"/>
    <col min="13850" max="14080" width="9.33203125" style="89"/>
    <col min="14081" max="14081" width="5.6640625" style="89" customWidth="1"/>
    <col min="14082" max="14082" width="17.6640625" style="89" customWidth="1"/>
    <col min="14083" max="14104" width="4.1640625" style="89" customWidth="1"/>
    <col min="14105" max="14105" width="8.5" style="89" customWidth="1"/>
    <col min="14106" max="14336" width="9.33203125" style="89"/>
    <col min="14337" max="14337" width="5.6640625" style="89" customWidth="1"/>
    <col min="14338" max="14338" width="17.6640625" style="89" customWidth="1"/>
    <col min="14339" max="14360" width="4.1640625" style="89" customWidth="1"/>
    <col min="14361" max="14361" width="8.5" style="89" customWidth="1"/>
    <col min="14362" max="14592" width="9.33203125" style="89"/>
    <col min="14593" max="14593" width="5.6640625" style="89" customWidth="1"/>
    <col min="14594" max="14594" width="17.6640625" style="89" customWidth="1"/>
    <col min="14595" max="14616" width="4.1640625" style="89" customWidth="1"/>
    <col min="14617" max="14617" width="8.5" style="89" customWidth="1"/>
    <col min="14618" max="14848" width="9.33203125" style="89"/>
    <col min="14849" max="14849" width="5.6640625" style="89" customWidth="1"/>
    <col min="14850" max="14850" width="17.6640625" style="89" customWidth="1"/>
    <col min="14851" max="14872" width="4.1640625" style="89" customWidth="1"/>
    <col min="14873" max="14873" width="8.5" style="89" customWidth="1"/>
    <col min="14874" max="15104" width="9.33203125" style="89"/>
    <col min="15105" max="15105" width="5.6640625" style="89" customWidth="1"/>
    <col min="15106" max="15106" width="17.6640625" style="89" customWidth="1"/>
    <col min="15107" max="15128" width="4.1640625" style="89" customWidth="1"/>
    <col min="15129" max="15129" width="8.5" style="89" customWidth="1"/>
    <col min="15130" max="15360" width="9.33203125" style="89"/>
    <col min="15361" max="15361" width="5.6640625" style="89" customWidth="1"/>
    <col min="15362" max="15362" width="17.6640625" style="89" customWidth="1"/>
    <col min="15363" max="15384" width="4.1640625" style="89" customWidth="1"/>
    <col min="15385" max="15385" width="8.5" style="89" customWidth="1"/>
    <col min="15386" max="15616" width="9.33203125" style="89"/>
    <col min="15617" max="15617" width="5.6640625" style="89" customWidth="1"/>
    <col min="15618" max="15618" width="17.6640625" style="89" customWidth="1"/>
    <col min="15619" max="15640" width="4.1640625" style="89" customWidth="1"/>
    <col min="15641" max="15641" width="8.5" style="89" customWidth="1"/>
    <col min="15642" max="15872" width="9.33203125" style="89"/>
    <col min="15873" max="15873" width="5.6640625" style="89" customWidth="1"/>
    <col min="15874" max="15874" width="17.6640625" style="89" customWidth="1"/>
    <col min="15875" max="15896" width="4.1640625" style="89" customWidth="1"/>
    <col min="15897" max="15897" width="8.5" style="89" customWidth="1"/>
    <col min="15898" max="16128" width="9.33203125" style="89"/>
    <col min="16129" max="16129" width="5.6640625" style="89" customWidth="1"/>
    <col min="16130" max="16130" width="17.6640625" style="89" customWidth="1"/>
    <col min="16131" max="16152" width="4.1640625" style="89" customWidth="1"/>
    <col min="16153" max="16153" width="8.5" style="89" customWidth="1"/>
    <col min="16154" max="16384" width="9.33203125" style="89"/>
  </cols>
  <sheetData>
    <row r="1" spans="1:35" s="93" customFormat="1" ht="13.5" customHeight="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</row>
    <row r="2" spans="1:35" s="80" customFormat="1" ht="34.5" customHeight="1">
      <c r="A2" s="113" t="s">
        <v>53</v>
      </c>
      <c r="B2" s="113"/>
      <c r="C2" s="114" t="s">
        <v>74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1:35" s="80" customFormat="1" ht="1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35" s="80" customFormat="1" ht="35.1" customHeight="1">
      <c r="A4" s="113" t="s">
        <v>54</v>
      </c>
      <c r="B4" s="113"/>
      <c r="C4" s="115" t="s">
        <v>75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</row>
    <row r="5" spans="1:35" s="80" customFormat="1" ht="1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35" s="80" customFormat="1" ht="30" customHeight="1">
      <c r="A6" s="113" t="s">
        <v>55</v>
      </c>
      <c r="B6" s="113"/>
      <c r="C6" s="94" t="s">
        <v>76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</row>
    <row r="7" spans="1:35" s="80" customFormat="1" ht="30" customHeight="1">
      <c r="A7" s="81"/>
      <c r="B7" s="81"/>
      <c r="C7" s="94" t="s">
        <v>57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1:35" s="80" customFormat="1" ht="15" customHeight="1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AF8" s="82"/>
      <c r="AG8" s="82"/>
      <c r="AH8" s="82"/>
      <c r="AI8" s="82"/>
    </row>
    <row r="9" spans="1:35" s="80" customFormat="1" ht="30" customHeight="1">
      <c r="A9" s="113" t="s">
        <v>56</v>
      </c>
      <c r="B9" s="113"/>
      <c r="C9" s="81"/>
      <c r="D9" s="81"/>
      <c r="E9" s="81"/>
      <c r="F9" s="81"/>
      <c r="G9" s="81"/>
      <c r="H9" s="81"/>
      <c r="I9" s="81"/>
      <c r="J9" s="81"/>
      <c r="K9" s="81"/>
      <c r="L9" s="81"/>
      <c r="M9" s="83"/>
      <c r="AF9" s="82"/>
      <c r="AG9" s="82"/>
      <c r="AH9" s="82"/>
      <c r="AI9" s="82"/>
    </row>
    <row r="10" spans="1:35" s="80" customFormat="1" ht="30" customHeight="1">
      <c r="A10" s="112"/>
      <c r="B10" s="112" t="s">
        <v>72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83"/>
      <c r="AF10" s="82"/>
      <c r="AG10" s="82"/>
      <c r="AH10" s="82"/>
      <c r="AI10" s="82"/>
    </row>
    <row r="11" spans="1:35" s="80" customFormat="1" ht="30" customHeight="1">
      <c r="A11" s="112"/>
      <c r="B11" s="112" t="s">
        <v>73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83"/>
      <c r="AF11" s="82"/>
      <c r="AG11" s="82"/>
      <c r="AH11" s="82"/>
      <c r="AI11" s="82"/>
    </row>
    <row r="12" spans="1:35" s="80" customFormat="1" ht="30" customHeight="1">
      <c r="A12" s="81"/>
      <c r="B12" s="81" t="s">
        <v>77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3"/>
      <c r="AF12" s="82"/>
      <c r="AG12" s="82"/>
      <c r="AH12" s="82"/>
      <c r="AI12" s="82"/>
    </row>
    <row r="13" spans="1:35" s="80" customFormat="1" ht="30" customHeight="1">
      <c r="A13" s="81"/>
      <c r="B13" s="112" t="s">
        <v>78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3"/>
      <c r="AF13" s="82"/>
      <c r="AG13" s="82"/>
      <c r="AH13" s="82"/>
      <c r="AI13" s="82"/>
    </row>
    <row r="14" spans="1:35" s="80" customFormat="1" ht="30" customHeight="1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3"/>
      <c r="AF14" s="82"/>
      <c r="AG14" s="82"/>
      <c r="AH14" s="82"/>
      <c r="AI14" s="82"/>
    </row>
    <row r="15" spans="1:35" s="80" customFormat="1" ht="15" customHeight="1">
      <c r="A15" s="8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2"/>
      <c r="AI15" s="82"/>
    </row>
    <row r="16" spans="1:35" s="80" customFormat="1" ht="34.5" customHeight="1">
      <c r="A16" s="113" t="s">
        <v>58</v>
      </c>
      <c r="B16" s="113"/>
      <c r="C16" s="114" t="s">
        <v>59</v>
      </c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2"/>
      <c r="AI16" s="82"/>
    </row>
    <row r="17" spans="1:35" s="80" customFormat="1" ht="15" customHeight="1">
      <c r="A17" s="84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2"/>
      <c r="AI17" s="82"/>
    </row>
    <row r="18" spans="1:35" s="80" customFormat="1" ht="34.5" customHeight="1">
      <c r="A18" s="113" t="s">
        <v>60</v>
      </c>
      <c r="B18" s="113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2"/>
      <c r="AI18" s="82"/>
    </row>
    <row r="19" spans="1:35" s="80" customFormat="1" ht="14.25" customHeight="1" thickBot="1">
      <c r="A19" s="81"/>
      <c r="B19" s="81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2"/>
      <c r="AI19" s="82"/>
    </row>
    <row r="20" spans="1:35" s="80" customFormat="1" ht="21.95" customHeight="1">
      <c r="A20" s="84"/>
      <c r="B20" s="116" t="s">
        <v>61</v>
      </c>
      <c r="C20" s="118" t="s">
        <v>62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 t="s">
        <v>5</v>
      </c>
      <c r="S20" s="118"/>
      <c r="T20" s="118"/>
      <c r="U20" s="118"/>
      <c r="V20" s="119"/>
      <c r="W20" s="95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2"/>
      <c r="AI20" s="82"/>
    </row>
    <row r="21" spans="1:35" s="80" customFormat="1" ht="21.95" customHeight="1" thickBot="1">
      <c r="A21" s="84"/>
      <c r="B21" s="117"/>
      <c r="C21" s="120" t="s">
        <v>63</v>
      </c>
      <c r="D21" s="120"/>
      <c r="E21" s="120"/>
      <c r="F21" s="120" t="s">
        <v>64</v>
      </c>
      <c r="G21" s="120"/>
      <c r="H21" s="120"/>
      <c r="I21" s="120" t="s">
        <v>65</v>
      </c>
      <c r="J21" s="120"/>
      <c r="K21" s="120"/>
      <c r="L21" s="120" t="s">
        <v>66</v>
      </c>
      <c r="M21" s="120"/>
      <c r="N21" s="120"/>
      <c r="O21" s="120" t="s">
        <v>67</v>
      </c>
      <c r="P21" s="120"/>
      <c r="Q21" s="120"/>
      <c r="R21" s="120"/>
      <c r="S21" s="120"/>
      <c r="T21" s="120"/>
      <c r="U21" s="120"/>
      <c r="V21" s="121"/>
      <c r="W21" s="95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5" s="80" customFormat="1" ht="34.5" customHeight="1" thickTop="1">
      <c r="A22" s="84"/>
      <c r="B22" s="96" t="s">
        <v>68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5"/>
      <c r="W22" s="95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1:35" s="80" customFormat="1" ht="34.5" customHeight="1" thickBot="1">
      <c r="A23" s="84"/>
      <c r="B23" s="97" t="s">
        <v>69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3"/>
      <c r="W23" s="95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5" s="80" customFormat="1" ht="34.5" customHeight="1">
      <c r="A24" s="8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1:35" s="80" customFormat="1" ht="34.5" customHeight="1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5" s="80" customFormat="1" ht="34.5" customHeight="1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5" s="80" customFormat="1" ht="34.5" customHeight="1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  <row r="28" spans="1:35" s="80" customFormat="1" ht="34.5" customHeight="1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4"/>
      <c r="Y28" s="84"/>
      <c r="Z28" s="84"/>
      <c r="AA28" s="84"/>
      <c r="AB28" s="84"/>
      <c r="AC28" s="84"/>
      <c r="AD28" s="84"/>
      <c r="AE28" s="84"/>
      <c r="AF28" s="84"/>
      <c r="AG28" s="84"/>
    </row>
    <row r="29" spans="1:35" ht="14.25">
      <c r="A29" s="86"/>
      <c r="B29" s="86"/>
      <c r="C29" s="87"/>
      <c r="D29" s="86"/>
      <c r="E29" s="87"/>
      <c r="F29" s="86"/>
      <c r="G29" s="88"/>
      <c r="H29" s="86"/>
      <c r="I29" s="86"/>
      <c r="J29" s="87"/>
      <c r="K29" s="86"/>
      <c r="L29" s="86"/>
      <c r="M29" s="87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</row>
  </sheetData>
  <mergeCells count="29">
    <mergeCell ref="R23:V23"/>
    <mergeCell ref="C22:E22"/>
    <mergeCell ref="F22:H22"/>
    <mergeCell ref="I22:K22"/>
    <mergeCell ref="L22:N22"/>
    <mergeCell ref="O22:Q22"/>
    <mergeCell ref="R22:V22"/>
    <mergeCell ref="C23:E23"/>
    <mergeCell ref="F23:H23"/>
    <mergeCell ref="I23:K23"/>
    <mergeCell ref="L23:N23"/>
    <mergeCell ref="O23:Q23"/>
    <mergeCell ref="A18:B18"/>
    <mergeCell ref="B20:B21"/>
    <mergeCell ref="C20:Q20"/>
    <mergeCell ref="R20:V21"/>
    <mergeCell ref="C21:E21"/>
    <mergeCell ref="F21:H21"/>
    <mergeCell ref="I21:K21"/>
    <mergeCell ref="L21:N21"/>
    <mergeCell ref="O21:Q21"/>
    <mergeCell ref="A9:B9"/>
    <mergeCell ref="A16:B16"/>
    <mergeCell ref="A2:B2"/>
    <mergeCell ref="C2:W2"/>
    <mergeCell ref="A4:B4"/>
    <mergeCell ref="C4:W4"/>
    <mergeCell ref="A6:B6"/>
    <mergeCell ref="C16:W16"/>
  </mergeCells>
  <phoneticPr fontId="2" type="noConversion"/>
  <printOptions horizontalCentered="1" verticalCentered="1"/>
  <pageMargins left="0.19685039370078741" right="0.19685039370078741" top="1.5748031496062993" bottom="0.19685039370078741" header="1.1811023622047245" footer="0.31496062992125984"/>
  <pageSetup paperSize="9" orientation="portrait" r:id="rId1"/>
  <headerFooter>
    <oddHeader>&amp;C&amp;"HY헤드라인M,굵게"&amp;30설 계 설 명 서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53"/>
  <sheetViews>
    <sheetView view="pageBreakPreview" zoomScale="85" zoomScaleNormal="100" zoomScaleSheetLayoutView="85" workbookViewId="0">
      <selection activeCell="F15" sqref="F15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64" customWidth="1"/>
    <col min="11" max="11" width="21.83203125" customWidth="1"/>
    <col min="12" max="12" width="10.33203125" style="64" customWidth="1"/>
    <col min="13" max="13" width="21.83203125" customWidth="1"/>
    <col min="14" max="14" width="10.33203125" style="6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157" t="s">
        <v>8</v>
      </c>
      <c r="C1" s="159" t="s">
        <v>51</v>
      </c>
      <c r="D1" s="159" t="s">
        <v>4</v>
      </c>
      <c r="E1" s="159" t="s">
        <v>3</v>
      </c>
      <c r="F1" s="149" t="s">
        <v>0</v>
      </c>
      <c r="G1" s="149" t="s">
        <v>9</v>
      </c>
      <c r="H1" s="149" t="s">
        <v>10</v>
      </c>
      <c r="I1" s="149"/>
      <c r="J1" s="149" t="s">
        <v>11</v>
      </c>
      <c r="K1" s="149"/>
      <c r="L1" s="149" t="s">
        <v>1</v>
      </c>
      <c r="M1" s="149"/>
      <c r="N1" s="149" t="s">
        <v>34</v>
      </c>
      <c r="O1" s="149"/>
      <c r="P1" s="150" t="s">
        <v>6</v>
      </c>
    </row>
    <row r="2" spans="1:19" ht="26.1" customHeight="1">
      <c r="A2" s="1">
        <v>1</v>
      </c>
      <c r="B2" s="158"/>
      <c r="C2" s="160"/>
      <c r="D2" s="160"/>
      <c r="E2" s="160"/>
      <c r="F2" s="156"/>
      <c r="G2" s="156"/>
      <c r="H2" s="2" t="s">
        <v>12</v>
      </c>
      <c r="I2" s="2" t="s">
        <v>13</v>
      </c>
      <c r="J2" s="63" t="s">
        <v>12</v>
      </c>
      <c r="K2" s="2" t="s">
        <v>13</v>
      </c>
      <c r="L2" s="63" t="s">
        <v>12</v>
      </c>
      <c r="M2" s="2" t="s">
        <v>13</v>
      </c>
      <c r="N2" s="63" t="s">
        <v>12</v>
      </c>
      <c r="O2" s="2" t="s">
        <v>13</v>
      </c>
      <c r="P2" s="151"/>
    </row>
    <row r="3" spans="1:19" ht="26.1" customHeight="1" thickBot="1">
      <c r="A3" s="1">
        <v>1</v>
      </c>
      <c r="B3" s="152" t="s">
        <v>79</v>
      </c>
      <c r="C3" s="153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</row>
    <row r="4" spans="1:19" ht="26.1" customHeight="1" thickTop="1">
      <c r="A4" s="3">
        <v>1</v>
      </c>
      <c r="B4" s="161" t="s">
        <v>50</v>
      </c>
      <c r="C4" s="162"/>
      <c r="D4" s="162"/>
      <c r="E4" s="163"/>
      <c r="F4" s="4"/>
      <c r="G4" s="4"/>
      <c r="H4" s="5"/>
      <c r="I4" s="6"/>
      <c r="J4" s="65"/>
      <c r="K4" s="6"/>
      <c r="L4" s="65"/>
      <c r="M4" s="6"/>
      <c r="N4" s="65"/>
      <c r="O4" s="6"/>
      <c r="P4" s="7"/>
    </row>
    <row r="5" spans="1:19" ht="26.1" hidden="1" customHeight="1">
      <c r="A5" s="3">
        <v>2</v>
      </c>
      <c r="B5" s="131" t="s">
        <v>33</v>
      </c>
      <c r="C5" s="134" t="s">
        <v>38</v>
      </c>
      <c r="D5" s="134" t="s">
        <v>19</v>
      </c>
      <c r="E5" s="78" t="s">
        <v>20</v>
      </c>
      <c r="F5" s="33"/>
      <c r="G5" s="78" t="s">
        <v>14</v>
      </c>
      <c r="H5" s="34">
        <f t="shared" ref="H5:H10" si="0">SUM(J5,L5,N5)</f>
        <v>0</v>
      </c>
      <c r="I5" s="53">
        <f t="shared" ref="I5:I10" si="1">K5+M5+O5</f>
        <v>0</v>
      </c>
      <c r="J5" s="66"/>
      <c r="K5" s="35">
        <f t="shared" ref="K5:K10" si="2">F5*J5</f>
        <v>0</v>
      </c>
      <c r="L5" s="66"/>
      <c r="M5" s="35">
        <f t="shared" ref="M5:M10" si="3">L5*F5</f>
        <v>0</v>
      </c>
      <c r="N5" s="66"/>
      <c r="O5" s="35">
        <f t="shared" ref="O5:O10" si="4">N5*F5</f>
        <v>0</v>
      </c>
      <c r="P5" s="36" t="s">
        <v>25</v>
      </c>
      <c r="S5" s="33"/>
    </row>
    <row r="6" spans="1:19" ht="26.1" hidden="1" customHeight="1">
      <c r="A6" s="3">
        <v>2</v>
      </c>
      <c r="B6" s="132"/>
      <c r="C6" s="126"/>
      <c r="D6" s="126"/>
      <c r="E6" s="9" t="s">
        <v>21</v>
      </c>
      <c r="F6" s="37"/>
      <c r="G6" s="9" t="s">
        <v>14</v>
      </c>
      <c r="H6" s="32">
        <f t="shared" si="0"/>
        <v>0</v>
      </c>
      <c r="I6" s="98">
        <f t="shared" si="1"/>
        <v>0</v>
      </c>
      <c r="J6" s="67"/>
      <c r="K6" s="38">
        <f t="shared" si="2"/>
        <v>0</v>
      </c>
      <c r="L6" s="67"/>
      <c r="M6" s="38">
        <f t="shared" si="3"/>
        <v>0</v>
      </c>
      <c r="N6" s="67"/>
      <c r="O6" s="38">
        <f t="shared" si="4"/>
        <v>0</v>
      </c>
      <c r="P6" s="31" t="s">
        <v>26</v>
      </c>
      <c r="S6" s="37"/>
    </row>
    <row r="7" spans="1:19" ht="26.1" hidden="1" customHeight="1">
      <c r="A7" s="3">
        <v>2</v>
      </c>
      <c r="B7" s="132"/>
      <c r="C7" s="126"/>
      <c r="D7" s="126"/>
      <c r="E7" s="77" t="s">
        <v>22</v>
      </c>
      <c r="F7" s="37"/>
      <c r="G7" s="9" t="s">
        <v>14</v>
      </c>
      <c r="H7" s="32">
        <f t="shared" si="0"/>
        <v>0</v>
      </c>
      <c r="I7" s="98">
        <f t="shared" si="1"/>
        <v>0</v>
      </c>
      <c r="J7" s="67"/>
      <c r="K7" s="38">
        <f t="shared" si="2"/>
        <v>0</v>
      </c>
      <c r="L7" s="67"/>
      <c r="M7" s="38">
        <f t="shared" si="3"/>
        <v>0</v>
      </c>
      <c r="N7" s="67"/>
      <c r="O7" s="38">
        <f t="shared" si="4"/>
        <v>0</v>
      </c>
      <c r="P7" s="31" t="s">
        <v>27</v>
      </c>
      <c r="S7" s="37"/>
    </row>
    <row r="8" spans="1:19" ht="26.1" hidden="1" customHeight="1">
      <c r="A8" s="3">
        <v>2</v>
      </c>
      <c r="B8" s="132"/>
      <c r="C8" s="126"/>
      <c r="D8" s="126"/>
      <c r="E8" s="9" t="s">
        <v>23</v>
      </c>
      <c r="F8" s="37"/>
      <c r="G8" s="9" t="s">
        <v>14</v>
      </c>
      <c r="H8" s="32">
        <f t="shared" si="0"/>
        <v>0</v>
      </c>
      <c r="I8" s="98">
        <f t="shared" si="1"/>
        <v>0</v>
      </c>
      <c r="J8" s="67"/>
      <c r="K8" s="38">
        <f t="shared" si="2"/>
        <v>0</v>
      </c>
      <c r="L8" s="67"/>
      <c r="M8" s="38">
        <f t="shared" si="3"/>
        <v>0</v>
      </c>
      <c r="N8" s="67"/>
      <c r="O8" s="38">
        <f t="shared" si="4"/>
        <v>0</v>
      </c>
      <c r="P8" s="31" t="s">
        <v>28</v>
      </c>
      <c r="S8" s="37"/>
    </row>
    <row r="9" spans="1:19" ht="26.1" hidden="1" customHeight="1">
      <c r="A9" s="3">
        <v>2</v>
      </c>
      <c r="B9" s="132"/>
      <c r="C9" s="126" t="s">
        <v>52</v>
      </c>
      <c r="D9" s="126" t="s">
        <v>24</v>
      </c>
      <c r="E9" s="9" t="s">
        <v>20</v>
      </c>
      <c r="F9" s="37"/>
      <c r="G9" s="9" t="s">
        <v>14</v>
      </c>
      <c r="H9" s="32">
        <f t="shared" si="0"/>
        <v>0</v>
      </c>
      <c r="I9" s="98">
        <f t="shared" si="1"/>
        <v>0</v>
      </c>
      <c r="J9" s="67"/>
      <c r="K9" s="38">
        <f t="shared" si="2"/>
        <v>0</v>
      </c>
      <c r="L9" s="67"/>
      <c r="M9" s="38">
        <f t="shared" si="3"/>
        <v>0</v>
      </c>
      <c r="N9" s="67"/>
      <c r="O9" s="38">
        <f t="shared" si="4"/>
        <v>0</v>
      </c>
      <c r="P9" s="31" t="s">
        <v>29</v>
      </c>
      <c r="S9" s="37"/>
    </row>
    <row r="10" spans="1:19" ht="26.1" hidden="1" customHeight="1">
      <c r="A10" s="3">
        <v>2</v>
      </c>
      <c r="B10" s="132"/>
      <c r="C10" s="126"/>
      <c r="D10" s="126"/>
      <c r="E10" s="9" t="s">
        <v>21</v>
      </c>
      <c r="F10" s="37"/>
      <c r="G10" s="9" t="s">
        <v>14</v>
      </c>
      <c r="H10" s="32">
        <f t="shared" si="0"/>
        <v>0</v>
      </c>
      <c r="I10" s="98">
        <f t="shared" si="1"/>
        <v>0</v>
      </c>
      <c r="J10" s="67"/>
      <c r="K10" s="38">
        <f t="shared" si="2"/>
        <v>0</v>
      </c>
      <c r="L10" s="67"/>
      <c r="M10" s="38">
        <f t="shared" si="3"/>
        <v>0</v>
      </c>
      <c r="N10" s="67"/>
      <c r="O10" s="38">
        <f t="shared" si="4"/>
        <v>0</v>
      </c>
      <c r="P10" s="31" t="s">
        <v>30</v>
      </c>
      <c r="S10" s="37"/>
    </row>
    <row r="11" spans="1:19" ht="26.1" hidden="1" customHeight="1">
      <c r="A11" s="3">
        <v>2</v>
      </c>
      <c r="B11" s="132"/>
      <c r="C11" s="126"/>
      <c r="D11" s="126" t="s">
        <v>7</v>
      </c>
      <c r="E11" s="9" t="s">
        <v>20</v>
      </c>
      <c r="F11" s="37"/>
      <c r="G11" s="9" t="s">
        <v>14</v>
      </c>
      <c r="H11" s="32">
        <f>SUM(J11,L11,N11)</f>
        <v>0</v>
      </c>
      <c r="I11" s="98">
        <f>K11+M11+O11</f>
        <v>0</v>
      </c>
      <c r="J11" s="67"/>
      <c r="K11" s="38">
        <f>F11*J11</f>
        <v>0</v>
      </c>
      <c r="L11" s="67"/>
      <c r="M11" s="38">
        <f>L11*F11</f>
        <v>0</v>
      </c>
      <c r="N11" s="67"/>
      <c r="O11" s="38">
        <f>N11*F11</f>
        <v>0</v>
      </c>
      <c r="P11" s="31" t="s">
        <v>15</v>
      </c>
      <c r="S11" s="37"/>
    </row>
    <row r="12" spans="1:19" ht="26.1" hidden="1" customHeight="1">
      <c r="A12" s="3">
        <v>2</v>
      </c>
      <c r="B12" s="133"/>
      <c r="C12" s="127"/>
      <c r="D12" s="127"/>
      <c r="E12" s="79" t="s">
        <v>21</v>
      </c>
      <c r="F12" s="51"/>
      <c r="G12" s="79" t="s">
        <v>14</v>
      </c>
      <c r="H12" s="39">
        <f>SUM(J12,L12,N12)</f>
        <v>0</v>
      </c>
      <c r="I12" s="55">
        <f>K12+M12+O12</f>
        <v>0</v>
      </c>
      <c r="J12" s="99"/>
      <c r="K12" s="40">
        <f>F12*J12</f>
        <v>0</v>
      </c>
      <c r="L12" s="99"/>
      <c r="M12" s="40">
        <f>L12*F12</f>
        <v>0</v>
      </c>
      <c r="N12" s="99"/>
      <c r="O12" s="40">
        <f>N12*F12</f>
        <v>0</v>
      </c>
      <c r="P12" s="10" t="s">
        <v>16</v>
      </c>
      <c r="S12" s="37"/>
    </row>
    <row r="13" spans="1:19" ht="26.1" customHeight="1">
      <c r="A13" s="3">
        <v>1</v>
      </c>
      <c r="B13" s="131" t="s">
        <v>32</v>
      </c>
      <c r="C13" s="134" t="s">
        <v>38</v>
      </c>
      <c r="D13" s="134" t="s">
        <v>19</v>
      </c>
      <c r="E13" s="78" t="s">
        <v>20</v>
      </c>
      <c r="F13" s="33">
        <v>1531</v>
      </c>
      <c r="G13" s="78" t="s">
        <v>14</v>
      </c>
      <c r="H13" s="34"/>
      <c r="I13" s="53"/>
      <c r="J13" s="100"/>
      <c r="K13" s="35"/>
      <c r="L13" s="102"/>
      <c r="M13" s="35"/>
      <c r="N13" s="104"/>
      <c r="O13" s="35"/>
      <c r="P13" s="36"/>
      <c r="S13" s="33"/>
    </row>
    <row r="14" spans="1:19" ht="26.1" customHeight="1">
      <c r="A14" s="3">
        <v>1</v>
      </c>
      <c r="B14" s="132"/>
      <c r="C14" s="126"/>
      <c r="D14" s="126"/>
      <c r="E14" s="9" t="s">
        <v>21</v>
      </c>
      <c r="F14" s="37">
        <v>9400</v>
      </c>
      <c r="G14" s="9" t="s">
        <v>14</v>
      </c>
      <c r="H14" s="32"/>
      <c r="I14" s="98"/>
      <c r="J14" s="101"/>
      <c r="K14" s="38"/>
      <c r="L14" s="103"/>
      <c r="M14" s="38"/>
      <c r="N14" s="105"/>
      <c r="O14" s="38"/>
      <c r="P14" s="31"/>
      <c r="S14" s="37"/>
    </row>
    <row r="15" spans="1:19" ht="26.1" customHeight="1">
      <c r="A15" s="3">
        <v>1</v>
      </c>
      <c r="B15" s="132"/>
      <c r="C15" s="126"/>
      <c r="D15" s="126"/>
      <c r="E15" s="77" t="s">
        <v>2</v>
      </c>
      <c r="F15" s="37">
        <v>5395</v>
      </c>
      <c r="G15" s="9" t="s">
        <v>14</v>
      </c>
      <c r="H15" s="32"/>
      <c r="I15" s="98"/>
      <c r="J15" s="101"/>
      <c r="K15" s="38"/>
      <c r="L15" s="103"/>
      <c r="M15" s="38"/>
      <c r="N15" s="105"/>
      <c r="O15" s="38"/>
      <c r="P15" s="31"/>
      <c r="S15" s="37"/>
    </row>
    <row r="16" spans="1:19" ht="26.1" customHeight="1">
      <c r="A16" s="3">
        <v>1</v>
      </c>
      <c r="B16" s="132"/>
      <c r="C16" s="126"/>
      <c r="D16" s="126"/>
      <c r="E16" s="9" t="s">
        <v>23</v>
      </c>
      <c r="F16" s="37">
        <v>4806</v>
      </c>
      <c r="G16" s="9" t="s">
        <v>14</v>
      </c>
      <c r="H16" s="32"/>
      <c r="I16" s="98"/>
      <c r="J16" s="101"/>
      <c r="K16" s="38"/>
      <c r="L16" s="103"/>
      <c r="M16" s="38"/>
      <c r="N16" s="105"/>
      <c r="O16" s="38"/>
      <c r="P16" s="31"/>
      <c r="S16" s="37"/>
    </row>
    <row r="17" spans="1:19" ht="26.1" customHeight="1">
      <c r="A17" s="3">
        <v>1</v>
      </c>
      <c r="B17" s="132"/>
      <c r="C17" s="126" t="s">
        <v>39</v>
      </c>
      <c r="D17" s="126" t="s">
        <v>24</v>
      </c>
      <c r="E17" s="9" t="s">
        <v>20</v>
      </c>
      <c r="F17" s="37">
        <v>3455</v>
      </c>
      <c r="G17" s="9" t="s">
        <v>14</v>
      </c>
      <c r="H17" s="32"/>
      <c r="I17" s="98"/>
      <c r="J17" s="101"/>
      <c r="K17" s="38"/>
      <c r="L17" s="103"/>
      <c r="M17" s="38"/>
      <c r="N17" s="105"/>
      <c r="O17" s="38"/>
      <c r="P17" s="31"/>
      <c r="S17" s="37"/>
    </row>
    <row r="18" spans="1:19" ht="26.1" customHeight="1">
      <c r="A18" s="3">
        <v>1</v>
      </c>
      <c r="B18" s="132"/>
      <c r="C18" s="126"/>
      <c r="D18" s="126"/>
      <c r="E18" s="9" t="s">
        <v>21</v>
      </c>
      <c r="F18" s="37">
        <v>2923</v>
      </c>
      <c r="G18" s="9" t="s">
        <v>14</v>
      </c>
      <c r="H18" s="32"/>
      <c r="I18" s="98"/>
      <c r="J18" s="101"/>
      <c r="K18" s="38"/>
      <c r="L18" s="103"/>
      <c r="M18" s="38"/>
      <c r="N18" s="105"/>
      <c r="O18" s="38"/>
      <c r="P18" s="31"/>
      <c r="S18" s="37"/>
    </row>
    <row r="19" spans="1:19" ht="26.1" hidden="1" customHeight="1">
      <c r="A19" s="3">
        <v>2</v>
      </c>
      <c r="B19" s="132"/>
      <c r="C19" s="126"/>
      <c r="D19" s="126" t="s">
        <v>7</v>
      </c>
      <c r="E19" s="9" t="s">
        <v>20</v>
      </c>
      <c r="F19" s="37"/>
      <c r="G19" s="9" t="s">
        <v>14</v>
      </c>
      <c r="H19" s="32">
        <f t="shared" ref="H19:H20" si="5">SUM(J19,L19,N19)</f>
        <v>0</v>
      </c>
      <c r="I19" s="98">
        <f t="shared" ref="I19:I20" si="6">K19+M19+O19</f>
        <v>0</v>
      </c>
      <c r="J19" s="67"/>
      <c r="K19" s="38">
        <f t="shared" ref="K19:K20" si="7">F19*J19</f>
        <v>0</v>
      </c>
      <c r="L19" s="67"/>
      <c r="M19" s="38">
        <f t="shared" ref="M19:M20" si="8">L19*F19</f>
        <v>0</v>
      </c>
      <c r="N19" s="67"/>
      <c r="O19" s="38">
        <f t="shared" ref="O19:O20" si="9">N19*F19</f>
        <v>0</v>
      </c>
      <c r="P19" s="31" t="s">
        <v>17</v>
      </c>
      <c r="S19" s="37"/>
    </row>
    <row r="20" spans="1:19" ht="26.1" hidden="1" customHeight="1">
      <c r="A20" s="3">
        <v>2</v>
      </c>
      <c r="B20" s="133"/>
      <c r="C20" s="127"/>
      <c r="D20" s="127"/>
      <c r="E20" s="79" t="s">
        <v>21</v>
      </c>
      <c r="F20" s="51"/>
      <c r="G20" s="79" t="s">
        <v>14</v>
      </c>
      <c r="H20" s="39">
        <f t="shared" si="5"/>
        <v>0</v>
      </c>
      <c r="I20" s="55">
        <f t="shared" si="6"/>
        <v>0</v>
      </c>
      <c r="J20" s="99"/>
      <c r="K20" s="40">
        <f t="shared" si="7"/>
        <v>0</v>
      </c>
      <c r="L20" s="99"/>
      <c r="M20" s="40">
        <f t="shared" si="8"/>
        <v>0</v>
      </c>
      <c r="N20" s="99"/>
      <c r="O20" s="40">
        <f t="shared" si="9"/>
        <v>0</v>
      </c>
      <c r="P20" s="10" t="s">
        <v>18</v>
      </c>
      <c r="S20" s="37"/>
    </row>
    <row r="21" spans="1:19" ht="26.1" hidden="1" customHeight="1">
      <c r="A21" s="3">
        <v>2</v>
      </c>
      <c r="B21" s="131" t="s">
        <v>31</v>
      </c>
      <c r="C21" s="134" t="s">
        <v>42</v>
      </c>
      <c r="D21" s="134" t="s">
        <v>19</v>
      </c>
      <c r="E21" s="78" t="s">
        <v>20</v>
      </c>
      <c r="F21" s="33"/>
      <c r="G21" s="78" t="s">
        <v>14</v>
      </c>
      <c r="H21" s="34">
        <f t="shared" ref="H21:H45" si="10">SUM(J21,L21,N21)</f>
        <v>0</v>
      </c>
      <c r="I21" s="53">
        <f t="shared" ref="I21:I45" si="11">K21+M21+O21</f>
        <v>0</v>
      </c>
      <c r="J21" s="66"/>
      <c r="K21" s="35">
        <f t="shared" ref="K21:K45" si="12">F21*J21</f>
        <v>0</v>
      </c>
      <c r="L21" s="66"/>
      <c r="M21" s="35">
        <f t="shared" ref="M21:M45" si="13">L21*F21</f>
        <v>0</v>
      </c>
      <c r="N21" s="66"/>
      <c r="O21" s="35">
        <f t="shared" ref="O21:O45" si="14">N21*F21</f>
        <v>0</v>
      </c>
      <c r="P21" s="36"/>
    </row>
    <row r="22" spans="1:19" ht="26.1" hidden="1" customHeight="1">
      <c r="A22" s="3">
        <v>2</v>
      </c>
      <c r="B22" s="132"/>
      <c r="C22" s="126"/>
      <c r="D22" s="126"/>
      <c r="E22" s="9" t="s">
        <v>21</v>
      </c>
      <c r="F22" s="37"/>
      <c r="G22" s="9" t="s">
        <v>14</v>
      </c>
      <c r="H22" s="32">
        <f t="shared" si="10"/>
        <v>0</v>
      </c>
      <c r="I22" s="98">
        <f t="shared" si="11"/>
        <v>0</v>
      </c>
      <c r="J22" s="67"/>
      <c r="K22" s="38">
        <f t="shared" si="12"/>
        <v>0</v>
      </c>
      <c r="L22" s="67"/>
      <c r="M22" s="38">
        <f t="shared" si="13"/>
        <v>0</v>
      </c>
      <c r="N22" s="67"/>
      <c r="O22" s="38">
        <f t="shared" si="14"/>
        <v>0</v>
      </c>
      <c r="P22" s="31"/>
    </row>
    <row r="23" spans="1:19" ht="26.1" hidden="1" customHeight="1">
      <c r="A23" s="3">
        <v>2</v>
      </c>
      <c r="B23" s="132"/>
      <c r="C23" s="126"/>
      <c r="D23" s="126"/>
      <c r="E23" s="77" t="s">
        <v>2</v>
      </c>
      <c r="F23" s="37"/>
      <c r="G23" s="9" t="s">
        <v>14</v>
      </c>
      <c r="H23" s="32">
        <f t="shared" si="10"/>
        <v>0</v>
      </c>
      <c r="I23" s="98">
        <f t="shared" si="11"/>
        <v>0</v>
      </c>
      <c r="J23" s="67"/>
      <c r="K23" s="38">
        <f t="shared" si="12"/>
        <v>0</v>
      </c>
      <c r="L23" s="67"/>
      <c r="M23" s="38">
        <f t="shared" si="13"/>
        <v>0</v>
      </c>
      <c r="N23" s="67"/>
      <c r="O23" s="38">
        <f t="shared" si="14"/>
        <v>0</v>
      </c>
      <c r="P23" s="31"/>
    </row>
    <row r="24" spans="1:19" ht="26.1" hidden="1" customHeight="1">
      <c r="A24" s="3">
        <v>2</v>
      </c>
      <c r="B24" s="132"/>
      <c r="C24" s="126"/>
      <c r="D24" s="126"/>
      <c r="E24" s="9" t="s">
        <v>23</v>
      </c>
      <c r="F24" s="37"/>
      <c r="G24" s="9" t="s">
        <v>14</v>
      </c>
      <c r="H24" s="32">
        <f t="shared" si="10"/>
        <v>0</v>
      </c>
      <c r="I24" s="98">
        <f t="shared" si="11"/>
        <v>0</v>
      </c>
      <c r="J24" s="67"/>
      <c r="K24" s="38">
        <f t="shared" si="12"/>
        <v>0</v>
      </c>
      <c r="L24" s="67"/>
      <c r="M24" s="38">
        <f t="shared" si="13"/>
        <v>0</v>
      </c>
      <c r="N24" s="67"/>
      <c r="O24" s="38">
        <f t="shared" si="14"/>
        <v>0</v>
      </c>
      <c r="P24" s="31"/>
    </row>
    <row r="25" spans="1:19" ht="26.1" hidden="1" customHeight="1">
      <c r="A25" s="3">
        <v>2</v>
      </c>
      <c r="B25" s="132"/>
      <c r="C25" s="126" t="s">
        <v>43</v>
      </c>
      <c r="D25" s="126" t="s">
        <v>24</v>
      </c>
      <c r="E25" s="9" t="s">
        <v>20</v>
      </c>
      <c r="F25" s="37"/>
      <c r="G25" s="9" t="s">
        <v>14</v>
      </c>
      <c r="H25" s="32">
        <f t="shared" si="10"/>
        <v>0</v>
      </c>
      <c r="I25" s="98">
        <f t="shared" si="11"/>
        <v>0</v>
      </c>
      <c r="J25" s="67"/>
      <c r="K25" s="38">
        <f t="shared" si="12"/>
        <v>0</v>
      </c>
      <c r="L25" s="67"/>
      <c r="M25" s="38">
        <f t="shared" si="13"/>
        <v>0</v>
      </c>
      <c r="N25" s="67"/>
      <c r="O25" s="38">
        <f t="shared" si="14"/>
        <v>0</v>
      </c>
      <c r="P25" s="31"/>
    </row>
    <row r="26" spans="1:19" ht="26.1" hidden="1" customHeight="1">
      <c r="A26" s="3">
        <v>2</v>
      </c>
      <c r="B26" s="132"/>
      <c r="C26" s="126"/>
      <c r="D26" s="126"/>
      <c r="E26" s="9" t="s">
        <v>21</v>
      </c>
      <c r="F26" s="37"/>
      <c r="G26" s="9" t="s">
        <v>14</v>
      </c>
      <c r="H26" s="32">
        <f t="shared" si="10"/>
        <v>0</v>
      </c>
      <c r="I26" s="98">
        <f t="shared" si="11"/>
        <v>0</v>
      </c>
      <c r="J26" s="67"/>
      <c r="K26" s="38">
        <f t="shared" si="12"/>
        <v>0</v>
      </c>
      <c r="L26" s="67"/>
      <c r="M26" s="38">
        <f t="shared" si="13"/>
        <v>0</v>
      </c>
      <c r="N26" s="67"/>
      <c r="O26" s="38">
        <f t="shared" si="14"/>
        <v>0</v>
      </c>
      <c r="P26" s="31"/>
    </row>
    <row r="27" spans="1:19" ht="26.1" hidden="1" customHeight="1">
      <c r="A27" s="3">
        <v>2</v>
      </c>
      <c r="B27" s="132"/>
      <c r="C27" s="126"/>
      <c r="D27" s="126" t="s">
        <v>7</v>
      </c>
      <c r="E27" s="9" t="s">
        <v>20</v>
      </c>
      <c r="F27" s="37"/>
      <c r="G27" s="9"/>
      <c r="H27" s="32"/>
      <c r="I27" s="98"/>
      <c r="J27" s="67"/>
      <c r="K27" s="38"/>
      <c r="L27" s="67"/>
      <c r="M27" s="38"/>
      <c r="N27" s="67"/>
      <c r="O27" s="38"/>
      <c r="P27" s="31"/>
    </row>
    <row r="28" spans="1:19" ht="26.1" hidden="1" customHeight="1">
      <c r="A28" s="3">
        <v>2</v>
      </c>
      <c r="B28" s="133"/>
      <c r="C28" s="127"/>
      <c r="D28" s="127"/>
      <c r="E28" s="79" t="s">
        <v>21</v>
      </c>
      <c r="F28" s="51"/>
      <c r="G28" s="79"/>
      <c r="H28" s="39"/>
      <c r="I28" s="55"/>
      <c r="J28" s="99"/>
      <c r="K28" s="40"/>
      <c r="L28" s="99"/>
      <c r="M28" s="40"/>
      <c r="N28" s="99"/>
      <c r="O28" s="40"/>
      <c r="P28" s="10"/>
    </row>
    <row r="29" spans="1:19" ht="26.1" hidden="1" customHeight="1">
      <c r="A29" s="3">
        <v>2</v>
      </c>
      <c r="B29" s="131" t="s">
        <v>71</v>
      </c>
      <c r="C29" s="128" t="s">
        <v>42</v>
      </c>
      <c r="D29" s="128" t="s">
        <v>19</v>
      </c>
      <c r="E29" s="14" t="s">
        <v>20</v>
      </c>
      <c r="F29" s="33"/>
      <c r="G29" s="14" t="s">
        <v>14</v>
      </c>
      <c r="H29" s="34">
        <f t="shared" si="10"/>
        <v>2635</v>
      </c>
      <c r="I29" s="43">
        <f t="shared" si="11"/>
        <v>0</v>
      </c>
      <c r="J29" s="106">
        <v>66</v>
      </c>
      <c r="K29" s="46">
        <f t="shared" si="12"/>
        <v>0</v>
      </c>
      <c r="L29" s="108">
        <v>2532</v>
      </c>
      <c r="M29" s="35">
        <f t="shared" si="13"/>
        <v>0</v>
      </c>
      <c r="N29" s="110">
        <v>37</v>
      </c>
      <c r="O29" s="35">
        <f t="shared" si="14"/>
        <v>0</v>
      </c>
      <c r="P29" s="36">
        <v>5</v>
      </c>
    </row>
    <row r="30" spans="1:19" ht="26.1" hidden="1" customHeight="1">
      <c r="A30" s="3">
        <v>2</v>
      </c>
      <c r="B30" s="132"/>
      <c r="C30" s="129"/>
      <c r="D30" s="129"/>
      <c r="E30" s="9" t="s">
        <v>21</v>
      </c>
      <c r="F30" s="37"/>
      <c r="G30" s="9" t="s">
        <v>14</v>
      </c>
      <c r="H30" s="32">
        <f t="shared" si="10"/>
        <v>2762</v>
      </c>
      <c r="I30" s="44">
        <f t="shared" si="11"/>
        <v>0</v>
      </c>
      <c r="J30" s="107">
        <v>136</v>
      </c>
      <c r="K30" s="47">
        <f t="shared" si="12"/>
        <v>0</v>
      </c>
      <c r="L30" s="109">
        <v>2551</v>
      </c>
      <c r="M30" s="38">
        <f t="shared" si="13"/>
        <v>0</v>
      </c>
      <c r="N30" s="111">
        <v>75</v>
      </c>
      <c r="O30" s="38">
        <f t="shared" si="14"/>
        <v>0</v>
      </c>
      <c r="P30" s="31">
        <v>6</v>
      </c>
    </row>
    <row r="31" spans="1:19" ht="26.1" hidden="1" customHeight="1">
      <c r="A31" s="3">
        <v>2</v>
      </c>
      <c r="B31" s="132"/>
      <c r="C31" s="129"/>
      <c r="D31" s="129"/>
      <c r="E31" s="77" t="s">
        <v>2</v>
      </c>
      <c r="F31" s="37"/>
      <c r="G31" s="9"/>
      <c r="H31" s="32"/>
      <c r="I31" s="44"/>
      <c r="J31" s="67"/>
      <c r="K31" s="47"/>
      <c r="L31" s="67"/>
      <c r="M31" s="38"/>
      <c r="N31" s="67"/>
      <c r="O31" s="38"/>
      <c r="P31" s="31"/>
    </row>
    <row r="32" spans="1:19" ht="26.1" hidden="1" customHeight="1">
      <c r="A32" s="3">
        <v>2</v>
      </c>
      <c r="B32" s="132"/>
      <c r="C32" s="130"/>
      <c r="D32" s="130"/>
      <c r="E32" s="9" t="s">
        <v>23</v>
      </c>
      <c r="F32" s="37"/>
      <c r="G32" s="9"/>
      <c r="H32" s="32"/>
      <c r="I32" s="44"/>
      <c r="J32" s="67"/>
      <c r="K32" s="47"/>
      <c r="L32" s="67"/>
      <c r="M32" s="38"/>
      <c r="N32" s="67"/>
      <c r="O32" s="38"/>
      <c r="P32" s="31"/>
    </row>
    <row r="33" spans="1:16" ht="26.1" hidden="1" customHeight="1">
      <c r="A33" s="3">
        <v>2</v>
      </c>
      <c r="B33" s="132"/>
      <c r="C33" s="126" t="s">
        <v>43</v>
      </c>
      <c r="D33" s="126" t="s">
        <v>24</v>
      </c>
      <c r="E33" s="9" t="s">
        <v>20</v>
      </c>
      <c r="F33" s="37"/>
      <c r="G33" s="9" t="s">
        <v>14</v>
      </c>
      <c r="H33" s="32">
        <f t="shared" si="10"/>
        <v>2660</v>
      </c>
      <c r="I33" s="44">
        <f t="shared" si="11"/>
        <v>0</v>
      </c>
      <c r="J33" s="67">
        <v>66</v>
      </c>
      <c r="K33" s="47">
        <f t="shared" si="12"/>
        <v>0</v>
      </c>
      <c r="L33" s="67">
        <v>2557</v>
      </c>
      <c r="M33" s="38">
        <f t="shared" si="13"/>
        <v>0</v>
      </c>
      <c r="N33" s="67">
        <v>37</v>
      </c>
      <c r="O33" s="38">
        <f t="shared" si="14"/>
        <v>0</v>
      </c>
      <c r="P33" s="31">
        <v>7</v>
      </c>
    </row>
    <row r="34" spans="1:16" ht="26.1" hidden="1" customHeight="1">
      <c r="A34" s="3">
        <v>2</v>
      </c>
      <c r="B34" s="132"/>
      <c r="C34" s="126"/>
      <c r="D34" s="126"/>
      <c r="E34" s="9" t="s">
        <v>21</v>
      </c>
      <c r="F34" s="37"/>
      <c r="G34" s="9" t="s">
        <v>14</v>
      </c>
      <c r="H34" s="32">
        <f t="shared" si="10"/>
        <v>0</v>
      </c>
      <c r="I34" s="44">
        <f t="shared" si="11"/>
        <v>0</v>
      </c>
      <c r="J34" s="67"/>
      <c r="K34" s="47">
        <f t="shared" si="12"/>
        <v>0</v>
      </c>
      <c r="L34" s="67"/>
      <c r="M34" s="38">
        <f t="shared" si="13"/>
        <v>0</v>
      </c>
      <c r="N34" s="67"/>
      <c r="O34" s="38">
        <f t="shared" si="14"/>
        <v>0</v>
      </c>
      <c r="P34" s="31"/>
    </row>
    <row r="35" spans="1:16" ht="26.1" hidden="1" customHeight="1">
      <c r="A35" s="3">
        <v>2</v>
      </c>
      <c r="B35" s="132"/>
      <c r="C35" s="126"/>
      <c r="D35" s="126" t="s">
        <v>7</v>
      </c>
      <c r="E35" s="9" t="s">
        <v>20</v>
      </c>
      <c r="F35" s="37"/>
      <c r="G35" s="9" t="s">
        <v>14</v>
      </c>
      <c r="H35" s="32">
        <f t="shared" si="10"/>
        <v>0</v>
      </c>
      <c r="I35" s="44">
        <f t="shared" si="11"/>
        <v>0</v>
      </c>
      <c r="J35" s="67"/>
      <c r="K35" s="47">
        <f t="shared" si="12"/>
        <v>0</v>
      </c>
      <c r="L35" s="67"/>
      <c r="M35" s="38">
        <f t="shared" si="13"/>
        <v>0</v>
      </c>
      <c r="N35" s="67"/>
      <c r="O35" s="38">
        <f t="shared" si="14"/>
        <v>0</v>
      </c>
      <c r="P35" s="31"/>
    </row>
    <row r="36" spans="1:16" ht="26.1" hidden="1" customHeight="1">
      <c r="A36" s="3">
        <v>2</v>
      </c>
      <c r="B36" s="133"/>
      <c r="C36" s="127"/>
      <c r="D36" s="127"/>
      <c r="E36" s="15" t="s">
        <v>21</v>
      </c>
      <c r="F36" s="37"/>
      <c r="G36" s="15" t="s">
        <v>14</v>
      </c>
      <c r="H36" s="39">
        <f t="shared" si="10"/>
        <v>0</v>
      </c>
      <c r="I36" s="45">
        <f t="shared" si="11"/>
        <v>0</v>
      </c>
      <c r="J36" s="68"/>
      <c r="K36" s="48">
        <f t="shared" si="12"/>
        <v>0</v>
      </c>
      <c r="L36" s="68"/>
      <c r="M36" s="40">
        <f t="shared" si="13"/>
        <v>0</v>
      </c>
      <c r="N36" s="68"/>
      <c r="O36" s="40">
        <f t="shared" si="14"/>
        <v>0</v>
      </c>
      <c r="P36" s="10"/>
    </row>
    <row r="37" spans="1:16" ht="26.1" hidden="1" customHeight="1">
      <c r="A37" s="3">
        <v>2</v>
      </c>
      <c r="B37" s="131" t="s">
        <v>70</v>
      </c>
      <c r="C37" s="134" t="s">
        <v>40</v>
      </c>
      <c r="D37" s="134" t="s">
        <v>19</v>
      </c>
      <c r="E37" s="78" t="s">
        <v>20</v>
      </c>
      <c r="F37" s="33"/>
      <c r="G37" s="14" t="s">
        <v>14</v>
      </c>
      <c r="H37" s="34">
        <f t="shared" si="10"/>
        <v>515</v>
      </c>
      <c r="I37" s="43">
        <f t="shared" si="11"/>
        <v>0</v>
      </c>
      <c r="J37" s="66">
        <v>30</v>
      </c>
      <c r="K37" s="46">
        <f t="shared" si="12"/>
        <v>0</v>
      </c>
      <c r="L37" s="66">
        <v>480</v>
      </c>
      <c r="M37" s="35">
        <f t="shared" si="13"/>
        <v>0</v>
      </c>
      <c r="N37" s="66">
        <v>5</v>
      </c>
      <c r="O37" s="35">
        <f t="shared" si="14"/>
        <v>0</v>
      </c>
      <c r="P37" s="36">
        <v>8</v>
      </c>
    </row>
    <row r="38" spans="1:16" ht="26.1" hidden="1" customHeight="1">
      <c r="A38" s="3">
        <v>2</v>
      </c>
      <c r="B38" s="132"/>
      <c r="C38" s="126"/>
      <c r="D38" s="126"/>
      <c r="E38" s="9" t="s">
        <v>21</v>
      </c>
      <c r="F38" s="37"/>
      <c r="G38" s="9" t="s">
        <v>14</v>
      </c>
      <c r="H38" s="32">
        <f t="shared" si="10"/>
        <v>566</v>
      </c>
      <c r="I38" s="44">
        <f t="shared" si="11"/>
        <v>0</v>
      </c>
      <c r="J38" s="67">
        <v>66</v>
      </c>
      <c r="K38" s="47">
        <f t="shared" si="12"/>
        <v>0</v>
      </c>
      <c r="L38" s="67">
        <v>489</v>
      </c>
      <c r="M38" s="38">
        <f t="shared" si="13"/>
        <v>0</v>
      </c>
      <c r="N38" s="67">
        <v>11</v>
      </c>
      <c r="O38" s="38">
        <f t="shared" si="14"/>
        <v>0</v>
      </c>
      <c r="P38" s="31">
        <v>9</v>
      </c>
    </row>
    <row r="39" spans="1:16" ht="26.1" hidden="1" customHeight="1">
      <c r="A39" s="3">
        <v>2</v>
      </c>
      <c r="B39" s="132"/>
      <c r="C39" s="126"/>
      <c r="D39" s="126"/>
      <c r="E39" s="77" t="s">
        <v>2</v>
      </c>
      <c r="F39" s="37"/>
      <c r="G39" s="9"/>
      <c r="H39" s="32"/>
      <c r="I39" s="44"/>
      <c r="J39" s="67"/>
      <c r="K39" s="47"/>
      <c r="L39" s="67"/>
      <c r="M39" s="38"/>
      <c r="N39" s="67"/>
      <c r="O39" s="38"/>
      <c r="P39" s="31"/>
    </row>
    <row r="40" spans="1:16" ht="26.1" hidden="1" customHeight="1">
      <c r="A40" s="3">
        <v>2</v>
      </c>
      <c r="B40" s="132"/>
      <c r="C40" s="126"/>
      <c r="D40" s="126"/>
      <c r="E40" s="9" t="s">
        <v>23</v>
      </c>
      <c r="F40" s="37"/>
      <c r="G40" s="9"/>
      <c r="H40" s="32"/>
      <c r="I40" s="44"/>
      <c r="J40" s="67"/>
      <c r="K40" s="47"/>
      <c r="L40" s="67"/>
      <c r="M40" s="38"/>
      <c r="N40" s="67"/>
      <c r="O40" s="38"/>
      <c r="P40" s="31"/>
    </row>
    <row r="41" spans="1:16" ht="26.1" customHeight="1">
      <c r="A41" s="3">
        <v>1</v>
      </c>
      <c r="B41" s="132"/>
      <c r="C41" s="126" t="s">
        <v>41</v>
      </c>
      <c r="D41" s="126" t="s">
        <v>24</v>
      </c>
      <c r="E41" s="9" t="s">
        <v>20</v>
      </c>
      <c r="F41" s="37">
        <v>3520</v>
      </c>
      <c r="G41" s="9" t="s">
        <v>14</v>
      </c>
      <c r="H41" s="32"/>
      <c r="I41" s="44"/>
      <c r="J41" s="67"/>
      <c r="K41" s="47"/>
      <c r="L41" s="67"/>
      <c r="M41" s="38"/>
      <c r="N41" s="67"/>
      <c r="O41" s="38"/>
      <c r="P41" s="31"/>
    </row>
    <row r="42" spans="1:16" ht="26.1" hidden="1" customHeight="1">
      <c r="A42" s="3">
        <v>2</v>
      </c>
      <c r="B42" s="132"/>
      <c r="C42" s="126"/>
      <c r="D42" s="126"/>
      <c r="E42" s="9" t="s">
        <v>21</v>
      </c>
      <c r="F42" s="37"/>
      <c r="G42" s="9" t="s">
        <v>14</v>
      </c>
      <c r="H42" s="32">
        <f t="shared" si="10"/>
        <v>0</v>
      </c>
      <c r="I42" s="44">
        <f t="shared" si="11"/>
        <v>0</v>
      </c>
      <c r="J42" s="67"/>
      <c r="K42" s="47">
        <f t="shared" si="12"/>
        <v>0</v>
      </c>
      <c r="L42" s="67"/>
      <c r="M42" s="38">
        <f t="shared" si="13"/>
        <v>0</v>
      </c>
      <c r="N42" s="67"/>
      <c r="O42" s="38">
        <f t="shared" si="14"/>
        <v>0</v>
      </c>
      <c r="P42" s="31"/>
    </row>
    <row r="43" spans="1:16" ht="26.1" hidden="1" customHeight="1">
      <c r="A43" s="3">
        <v>2</v>
      </c>
      <c r="B43" s="132"/>
      <c r="C43" s="126"/>
      <c r="D43" s="126" t="s">
        <v>7</v>
      </c>
      <c r="E43" s="9" t="s">
        <v>20</v>
      </c>
      <c r="F43" s="37"/>
      <c r="G43" s="9" t="s">
        <v>14</v>
      </c>
      <c r="H43" s="32">
        <f t="shared" si="10"/>
        <v>0</v>
      </c>
      <c r="I43" s="44">
        <f t="shared" si="11"/>
        <v>0</v>
      </c>
      <c r="J43" s="67"/>
      <c r="K43" s="47">
        <f t="shared" si="12"/>
        <v>0</v>
      </c>
      <c r="L43" s="67"/>
      <c r="M43" s="38">
        <f t="shared" si="13"/>
        <v>0</v>
      </c>
      <c r="N43" s="67"/>
      <c r="O43" s="38">
        <f t="shared" si="14"/>
        <v>0</v>
      </c>
      <c r="P43" s="31"/>
    </row>
    <row r="44" spans="1:16" ht="26.1" hidden="1" customHeight="1">
      <c r="A44" s="3">
        <v>2</v>
      </c>
      <c r="B44" s="133"/>
      <c r="C44" s="127"/>
      <c r="D44" s="127"/>
      <c r="E44" s="79" t="s">
        <v>21</v>
      </c>
      <c r="F44" s="37"/>
      <c r="G44" s="15" t="s">
        <v>14</v>
      </c>
      <c r="H44" s="39">
        <f t="shared" si="10"/>
        <v>0</v>
      </c>
      <c r="I44" s="45">
        <f t="shared" si="11"/>
        <v>0</v>
      </c>
      <c r="J44" s="68"/>
      <c r="K44" s="48">
        <f t="shared" si="12"/>
        <v>0</v>
      </c>
      <c r="L44" s="68"/>
      <c r="M44" s="40">
        <f t="shared" si="13"/>
        <v>0</v>
      </c>
      <c r="N44" s="68"/>
      <c r="O44" s="40">
        <f t="shared" si="14"/>
        <v>0</v>
      </c>
      <c r="P44" s="10"/>
    </row>
    <row r="45" spans="1:16" ht="26.1" hidden="1" customHeight="1">
      <c r="A45" s="3">
        <v>2</v>
      </c>
      <c r="B45" s="146" t="s">
        <v>47</v>
      </c>
      <c r="C45" s="147"/>
      <c r="D45" s="147"/>
      <c r="E45" s="148"/>
      <c r="F45" s="11"/>
      <c r="G45" s="12" t="s">
        <v>14</v>
      </c>
      <c r="H45" s="13">
        <f t="shared" si="10"/>
        <v>0</v>
      </c>
      <c r="I45" s="49">
        <f t="shared" si="11"/>
        <v>0</v>
      </c>
      <c r="J45" s="69"/>
      <c r="K45" s="50">
        <f t="shared" si="12"/>
        <v>0</v>
      </c>
      <c r="L45" s="69"/>
      <c r="M45" s="41">
        <f t="shared" si="13"/>
        <v>0</v>
      </c>
      <c r="N45" s="69"/>
      <c r="O45" s="41">
        <f t="shared" si="14"/>
        <v>0</v>
      </c>
      <c r="P45" s="42"/>
    </row>
    <row r="46" spans="1:16" ht="26.1" customHeight="1">
      <c r="A46" s="3">
        <v>1</v>
      </c>
      <c r="B46" s="135" t="s">
        <v>44</v>
      </c>
      <c r="C46" s="136"/>
      <c r="D46" s="136"/>
      <c r="E46" s="137"/>
      <c r="F46" s="56"/>
      <c r="G46" s="57"/>
      <c r="H46" s="58"/>
      <c r="I46" s="59"/>
      <c r="J46" s="70"/>
      <c r="K46" s="60"/>
      <c r="L46" s="72"/>
      <c r="M46" s="60"/>
      <c r="N46" s="72"/>
      <c r="O46" s="61"/>
      <c r="P46" s="62"/>
    </row>
    <row r="47" spans="1:16" ht="26.1" customHeight="1">
      <c r="A47" s="3">
        <v>1</v>
      </c>
      <c r="B47" s="144" t="s">
        <v>45</v>
      </c>
      <c r="C47" s="145"/>
      <c r="D47" s="145"/>
      <c r="E47" s="145"/>
      <c r="F47" s="33">
        <v>2</v>
      </c>
      <c r="G47" s="14" t="s">
        <v>46</v>
      </c>
      <c r="H47" s="34"/>
      <c r="I47" s="53"/>
      <c r="J47" s="52"/>
      <c r="K47" s="35"/>
      <c r="L47" s="35"/>
      <c r="M47" s="35"/>
      <c r="N47" s="35"/>
      <c r="O47" s="35">
        <f>F47*N47</f>
        <v>0</v>
      </c>
      <c r="P47" s="54"/>
    </row>
    <row r="48" spans="1:16" ht="30" hidden="1" customHeight="1">
      <c r="A48" s="3">
        <v>2</v>
      </c>
      <c r="B48" s="138" t="s">
        <v>35</v>
      </c>
      <c r="C48" s="139"/>
      <c r="D48" s="139"/>
      <c r="E48" s="140"/>
      <c r="F48" s="21"/>
      <c r="G48" s="8"/>
      <c r="H48" s="21"/>
      <c r="I48" s="29"/>
      <c r="J48" s="22" t="str">
        <f>" ☞국민건강보험료 : (직접노무비)의 "&amp;(M49*100)&amp;"%"</f>
        <v xml:space="preserve"> ☞국민건강보험료 : (직접노무비)의 1.7%</v>
      </c>
      <c r="K48" s="23"/>
      <c r="L48" s="74"/>
      <c r="M48" s="24"/>
      <c r="N48" s="76"/>
      <c r="O48" s="25"/>
      <c r="P48" s="26"/>
    </row>
    <row r="49" spans="1:16" ht="30" hidden="1" customHeight="1">
      <c r="A49" s="3">
        <v>2</v>
      </c>
      <c r="B49" s="141"/>
      <c r="C49" s="142"/>
      <c r="D49" s="142"/>
      <c r="E49" s="143"/>
      <c r="F49" s="16"/>
      <c r="G49" s="17"/>
      <c r="H49" s="16"/>
      <c r="I49" s="18">
        <f>O49</f>
        <v>0</v>
      </c>
      <c r="J49" s="71"/>
      <c r="K49" s="19" t="e">
        <f>#REF!</f>
        <v>#REF!</v>
      </c>
      <c r="L49" s="73" t="s">
        <v>48</v>
      </c>
      <c r="M49" s="27">
        <v>1.7000000000000001E-2</v>
      </c>
      <c r="N49" s="75" t="s">
        <v>49</v>
      </c>
      <c r="O49" s="20"/>
      <c r="P49" s="28" t="e">
        <f>I49/K49</f>
        <v>#REF!</v>
      </c>
    </row>
    <row r="50" spans="1:16" ht="30" hidden="1" customHeight="1">
      <c r="A50" s="3">
        <v>2</v>
      </c>
      <c r="B50" s="138" t="s">
        <v>36</v>
      </c>
      <c r="C50" s="139"/>
      <c r="D50" s="139"/>
      <c r="E50" s="140"/>
      <c r="F50" s="21"/>
      <c r="G50" s="8"/>
      <c r="H50" s="21"/>
      <c r="I50" s="30"/>
      <c r="J50" s="22" t="str">
        <f>" ☞국민연금보험료 : (직접노무비)의 "&amp;(M51*100)&amp;"%"</f>
        <v xml:space="preserve"> ☞국민연금보험료 : (직접노무비)의 2.49%</v>
      </c>
      <c r="K50" s="23"/>
      <c r="L50" s="74"/>
      <c r="M50" s="24"/>
      <c r="N50" s="76"/>
      <c r="O50" s="25"/>
      <c r="P50" s="26"/>
    </row>
    <row r="51" spans="1:16" ht="30" hidden="1" customHeight="1">
      <c r="A51" s="3">
        <v>2</v>
      </c>
      <c r="B51" s="141"/>
      <c r="C51" s="142"/>
      <c r="D51" s="142"/>
      <c r="E51" s="143"/>
      <c r="F51" s="16"/>
      <c r="G51" s="17"/>
      <c r="H51" s="16"/>
      <c r="I51" s="18">
        <f>O51</f>
        <v>0</v>
      </c>
      <c r="J51" s="71"/>
      <c r="K51" s="19" t="e">
        <f>#REF!</f>
        <v>#REF!</v>
      </c>
      <c r="L51" s="73" t="s">
        <v>48</v>
      </c>
      <c r="M51" s="27">
        <v>2.4899999999999999E-2</v>
      </c>
      <c r="N51" s="75" t="s">
        <v>49</v>
      </c>
      <c r="O51" s="20"/>
      <c r="P51" s="28" t="e">
        <f>I51/K51</f>
        <v>#REF!</v>
      </c>
    </row>
    <row r="52" spans="1:16" ht="30" hidden="1" customHeight="1">
      <c r="A52" s="3">
        <v>2</v>
      </c>
      <c r="B52" s="138" t="s">
        <v>37</v>
      </c>
      <c r="C52" s="139"/>
      <c r="D52" s="139"/>
      <c r="E52" s="140"/>
      <c r="F52" s="21"/>
      <c r="G52" s="8"/>
      <c r="H52" s="21"/>
      <c r="I52" s="30"/>
      <c r="J52" s="22" t="str">
        <f>" ☞노인장기요양보험료 : (국민건강보험료)의 "&amp;(M53*100)&amp;"%"</f>
        <v xml:space="preserve"> ☞노인장기요양보험료 : (국민건강보험료)의 6.55%</v>
      </c>
      <c r="K52" s="23"/>
      <c r="L52" s="74"/>
      <c r="M52" s="24"/>
      <c r="N52" s="76"/>
      <c r="O52" s="25"/>
      <c r="P52" s="26"/>
    </row>
    <row r="53" spans="1:16" ht="30" hidden="1" customHeight="1">
      <c r="A53" s="3">
        <v>2</v>
      </c>
      <c r="B53" s="141"/>
      <c r="C53" s="142"/>
      <c r="D53" s="142"/>
      <c r="E53" s="143"/>
      <c r="F53" s="16"/>
      <c r="G53" s="17"/>
      <c r="H53" s="16"/>
      <c r="I53" s="18">
        <f>O53</f>
        <v>0</v>
      </c>
      <c r="J53" s="71"/>
      <c r="K53" s="19">
        <f>I49</f>
        <v>0</v>
      </c>
      <c r="L53" s="73" t="s">
        <v>48</v>
      </c>
      <c r="M53" s="27">
        <v>6.5500000000000003E-2</v>
      </c>
      <c r="N53" s="75" t="s">
        <v>49</v>
      </c>
      <c r="O53" s="20"/>
      <c r="P53" s="28" t="e">
        <f>I53/K53</f>
        <v>#DIV/0!</v>
      </c>
    </row>
  </sheetData>
  <autoFilter ref="A1:P53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54"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6:E46"/>
    <mergeCell ref="B47:E47"/>
    <mergeCell ref="B48:E49"/>
    <mergeCell ref="B45:E45"/>
    <mergeCell ref="C41:C42"/>
    <mergeCell ref="C43:C44"/>
    <mergeCell ref="B37:B44"/>
    <mergeCell ref="D41:D42"/>
    <mergeCell ref="D43:D44"/>
    <mergeCell ref="C37:C40"/>
    <mergeCell ref="D37:D40"/>
    <mergeCell ref="B50:E51"/>
    <mergeCell ref="B52:E53"/>
    <mergeCell ref="C5:C8"/>
    <mergeCell ref="C9:C10"/>
    <mergeCell ref="C11:C12"/>
    <mergeCell ref="C21:C24"/>
    <mergeCell ref="C25:C26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설계설명서</vt:lpstr>
      <vt:lpstr>내역서</vt:lpstr>
      <vt:lpstr>내역서!Print_Area</vt:lpstr>
      <vt:lpstr>설계설명서!Print_Area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회계팀장</cp:lastModifiedBy>
  <cp:lastPrinted>2018-05-14T07:06:02Z</cp:lastPrinted>
  <dcterms:created xsi:type="dcterms:W3CDTF">2012-03-07T02:46:43Z</dcterms:created>
  <dcterms:modified xsi:type="dcterms:W3CDTF">2018-05-21T04:15:59Z</dcterms:modified>
</cp:coreProperties>
</file>