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68" i="58"/>
  <c r="I63" l="1"/>
  <c r="I61"/>
  <c r="I59"/>
  <c r="F32"/>
  <c r="F24" l="1"/>
  <c r="F8"/>
  <c r="F40"/>
  <c r="F38" l="1"/>
  <c r="F37"/>
  <c r="F42"/>
  <c r="F41"/>
  <c r="F44"/>
  <c r="F43"/>
  <c r="F7"/>
  <c r="F31"/>
  <c r="F23"/>
  <c r="F45"/>
  <c r="F5"/>
  <c r="F25"/>
  <c r="F6"/>
  <c r="F28"/>
  <c r="F27"/>
  <c r="F10"/>
  <c r="F30"/>
  <c r="F19"/>
  <c r="F22"/>
  <c r="F21"/>
  <c r="F26"/>
  <c r="F35"/>
  <c r="F20"/>
  <c r="F9"/>
  <c r="F29"/>
  <c r="F12"/>
  <c r="F34"/>
  <c r="F11"/>
  <c r="F33"/>
  <c r="F36"/>
  <c r="F39"/>
  <c r="O48" l="1"/>
  <c r="K48"/>
  <c r="O49" l="1"/>
  <c r="K49"/>
  <c r="J64"/>
  <c r="J73"/>
  <c r="J62"/>
  <c r="J60"/>
  <c r="J58"/>
  <c r="J70"/>
  <c r="J66"/>
  <c r="J56"/>
  <c r="J54"/>
  <c r="J51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O5"/>
  <c r="M10" l="1"/>
  <c r="M11"/>
  <c r="K10"/>
  <c r="K29"/>
  <c r="K8"/>
  <c r="K20"/>
  <c r="K12"/>
  <c r="K11"/>
  <c r="K7"/>
  <c r="K6"/>
  <c r="H43" l="1"/>
  <c r="H41"/>
  <c r="K45"/>
  <c r="M9"/>
  <c r="H44"/>
  <c r="H33"/>
  <c r="K38"/>
  <c r="I38" s="1"/>
  <c r="H42"/>
  <c r="H34"/>
  <c r="H35"/>
  <c r="K36"/>
  <c r="I36" s="1"/>
  <c r="H30"/>
  <c r="H37"/>
  <c r="O8"/>
  <c r="H11"/>
  <c r="M20"/>
  <c r="M6"/>
  <c r="K23"/>
  <c r="K25"/>
  <c r="K22"/>
  <c r="M7"/>
  <c r="K19"/>
  <c r="M12"/>
  <c r="O24"/>
  <c r="K24"/>
  <c r="M8"/>
  <c r="M29"/>
  <c r="I29" s="1"/>
  <c r="K26"/>
  <c r="K21"/>
  <c r="H38" l="1"/>
  <c r="I8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O6"/>
  <c r="I6" s="1"/>
  <c r="H29"/>
  <c r="I24"/>
  <c r="O19"/>
  <c r="I19" s="1"/>
  <c r="H8"/>
  <c r="H24"/>
  <c r="I45"/>
  <c r="K5"/>
  <c r="H5"/>
  <c r="H10" l="1"/>
  <c r="H20"/>
  <c r="H6"/>
  <c r="O9"/>
  <c r="K9"/>
  <c r="I5"/>
  <c r="O26"/>
  <c r="H26"/>
  <c r="O22"/>
  <c r="I22" s="1"/>
  <c r="H22"/>
  <c r="O25"/>
  <c r="I25" s="1"/>
  <c r="H25"/>
  <c r="O23"/>
  <c r="I23" s="1"/>
  <c r="H23"/>
  <c r="O21"/>
  <c r="I21" s="1"/>
  <c r="H21"/>
  <c r="K50" l="1"/>
  <c r="O10"/>
  <c r="I10" s="1"/>
  <c r="O20"/>
  <c r="I20" s="1"/>
  <c r="H9"/>
  <c r="O12"/>
  <c r="I12" s="1"/>
  <c r="H12"/>
  <c r="O7"/>
  <c r="I7" s="1"/>
  <c r="H7"/>
  <c r="I26"/>
  <c r="I9"/>
  <c r="K59" l="1"/>
  <c r="K65"/>
  <c r="O65" s="1"/>
  <c r="I65" s="1"/>
  <c r="K52"/>
  <c r="O52" s="1"/>
  <c r="I52" s="1"/>
  <c r="K61"/>
  <c r="K63"/>
  <c r="K67" l="1"/>
  <c r="O67" s="1"/>
  <c r="I67" s="1"/>
  <c r="K55"/>
  <c r="O55" s="1"/>
  <c r="I55" s="1"/>
  <c r="K57"/>
  <c r="O57" s="1"/>
  <c r="I57" s="1"/>
  <c r="O50"/>
  <c r="I53" l="1"/>
  <c r="K69" l="1"/>
  <c r="O69" l="1"/>
  <c r="I69" s="1"/>
  <c r="K71" l="1"/>
  <c r="O71" s="1"/>
  <c r="I71" s="1"/>
  <c r="I72" s="1"/>
  <c r="K74" s="1"/>
  <c r="O74" s="1"/>
  <c r="I74" s="1"/>
  <c r="B52" i="59" l="1"/>
  <c r="I75" i="58"/>
  <c r="I76" s="1"/>
</calcChain>
</file>

<file path=xl/sharedStrings.xml><?xml version="1.0" encoding="utf-8"?>
<sst xmlns="http://schemas.openxmlformats.org/spreadsheetml/2006/main" count="462" uniqueCount="205">
  <si>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</si>
  <si>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</si>
  <si>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</si>
  <si>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</si>
  <si>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</si>
  <si>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</si>
  <si>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</si>
  <si>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</si>
  <si>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</si>
  <si>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</si>
  <si>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</si>
  <si>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</si>
  <si>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</si>
  <si>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</si>
  <si>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</si>
  <si>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</si>
  <si>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</si>
  <si>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</si>
  <si>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</si>
  <si>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</si>
  <si>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</si>
  <si>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</si>
  <si>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</si>
  <si>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</si>
  <si>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</si>
  <si>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</si>
  <si>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</si>
  <si>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</si>
  <si>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</si>
  <si>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</si>
  <si>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</si>
  <si>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</si>
  <si>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</si>
  <si>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</si>
  <si>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</si>
  <si>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</si>
  <si>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</si>
  <si>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</si>
  <si>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</si>
  <si>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</si>
  <si>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</si>
  <si>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</si>
  <si>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</si>
  <si>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</si>
  <si>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</si>
  <si>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</si>
  <si>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</si>
  <si>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</si>
  <si>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</si>
  <si>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</si>
  <si>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</si>
  <si>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</si>
  <si>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</si>
  <si>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</si>
  <si>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</si>
  <si>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</si>
  <si>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</si>
  <si>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</si>
  <si>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</si>
  <si>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</si>
  <si>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</si>
  <si>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</si>
  <si>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</si>
  <si>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</si>
  <si>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</si>
  <si>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</si>
  <si>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</si>
  <si>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</si>
  <si>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</si>
  <si>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</si>
  <si>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</si>
  <si>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</si>
  <si>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</si>
  <si>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</si>
  <si>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</si>
  <si>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</si>
  <si>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</si>
  <si>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</si>
  <si>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</si>
  <si>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</si>
  <si>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</si>
  <si>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</si>
  <si>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</si>
  <si>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</si>
  <si>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</si>
  <si>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</si>
  <si>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</si>
  <si>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</si>
  <si>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</si>
  <si>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</si>
  <si>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</si>
  <si>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</si>
  <si>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</si>
  <si>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</si>
  <si>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</si>
  <si>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</si>
  <si>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</si>
  <si>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</si>
  <si>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</si>
  <si>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</si>
  <si>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</si>
  <si>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</si>
  <si>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</si>
  <si>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</si>
  <si>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</si>
  <si>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</si>
  <si>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</si>
  <si>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</si>
  <si>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</si>
  <si>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</si>
  <si>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</si>
  <si>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</si>
  <si>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</si>
  <si>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</si>
  <si>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</si>
  <si>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</si>
  <si>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</si>
  <si>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</si>
  <si>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</si>
  <si>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</si>
  <si>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</si>
  <si>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</si>
  <si>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</si>
  <si>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</si>
  <si>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</si>
  <si>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</si>
  <si>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</si>
  <si>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</si>
  <si>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</si>
  <si>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</si>
  <si>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</si>
  <si>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</si>
  <si>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</si>
  <si>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</si>
  <si>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</si>
  <si>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</si>
  <si>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</si>
  <si>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</si>
  <si>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</si>
  <si>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</si>
  <si>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</si>
  <si>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</si>
  <si>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</si>
  <si>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</si>
  <si>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</si>
  <si>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</si>
  <si>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</si>
  <si>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</si>
  <si>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</si>
  <si>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</si>
  <si>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</si>
  <si>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</si>
  <si>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</si>
  <si>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</si>
  <si>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</si>
  <si>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</si>
  <si>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</si>
  <si>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</si>
  <si>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</si>
  <si>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</si>
  <si>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</si>
  <si>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</si>
  <si>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</si>
  <si>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</si>
  <si>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</si>
  <si>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</si>
  <si>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</si>
  <si>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</si>
  <si>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</si>
  <si>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</si>
  <si>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</si>
  <si>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</si>
  <si>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</si>
  <si>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</si>
  <si>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</si>
  <si>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</si>
  <si>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</si>
  <si>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</si>
  <si>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</si>
  <si>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</si>
  <si>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</si>
  <si>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</si>
  <si>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</si>
  <si>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</si>
  <si>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</si>
  <si>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</si>
  <si>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</si>
  <si>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</si>
  <si>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</si>
  <si>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</si>
  <si>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</si>
  <si>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</si>
  <si>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</si>
  <si>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</si>
  <si>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</si>
  <si>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1000원이하 절사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</si>
  <si>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</si>
  <si>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</si>
  <si>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</si>
  <si>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</si>
  <si>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</si>
  <si>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</si>
  <si>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</si>
  <si>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(I + J + K) 1000원이하 절사</t>
    <phoneticPr fontId="2" type="noConversion"/>
  </si>
  <si>
    <t>달서대로(호림네거리~STX중공업) 등 2개소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</si>
</sst>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H30" sqref="H30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7.164062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02" t="s">
        <v>48</v>
      </c>
      <c r="C1" s="202"/>
      <c r="D1" s="202"/>
      <c r="E1" s="202"/>
      <c r="F1" s="202"/>
      <c r="G1" s="202"/>
      <c r="H1" s="202"/>
    </row>
    <row r="2" spans="2:8" ht="9.9499999999999993" customHeight="1">
      <c r="B2" s="203"/>
      <c r="C2" s="203"/>
      <c r="D2" s="203"/>
      <c r="E2" s="203"/>
      <c r="F2" s="203"/>
      <c r="G2" s="203"/>
      <c r="H2" s="203"/>
    </row>
    <row r="3" spans="2:8" ht="33.6" customHeight="1">
      <c r="B3" s="204" t="s">
        <v>49</v>
      </c>
      <c r="C3" s="205"/>
      <c r="D3" s="205"/>
      <c r="E3" s="107" t="s">
        <v>50</v>
      </c>
      <c r="F3" s="108" t="s">
        <v>51</v>
      </c>
      <c r="G3" s="130" t="s">
        <v>52</v>
      </c>
      <c r="H3" s="109" t="s">
        <v>53</v>
      </c>
    </row>
    <row r="4" spans="2:8" ht="22.35" customHeight="1">
      <c r="B4" s="110" t="s">
        <v>54</v>
      </c>
      <c r="C4" s="111" t="s">
        <v>55</v>
      </c>
      <c r="D4" s="112" t="s">
        <v>56</v>
      </c>
      <c r="E4" s="113" t="s">
        <v>57</v>
      </c>
      <c r="F4" s="114"/>
      <c r="G4" s="131" t="s">
        <v>54</v>
      </c>
      <c r="H4" s="116" t="s">
        <v>54</v>
      </c>
    </row>
    <row r="5" spans="2:8" ht="22.35" customHeight="1">
      <c r="B5" s="110" t="s">
        <v>54</v>
      </c>
      <c r="C5" s="111" t="s">
        <v>58</v>
      </c>
      <c r="D5" s="112" t="s">
        <v>59</v>
      </c>
      <c r="E5" s="113" t="s">
        <v>60</v>
      </c>
      <c r="F5" s="115"/>
      <c r="G5" s="131" t="s">
        <v>54</v>
      </c>
      <c r="H5" s="116" t="s">
        <v>54</v>
      </c>
    </row>
    <row r="6" spans="2:8" ht="22.35" customHeight="1">
      <c r="B6" s="110" t="s">
        <v>54</v>
      </c>
      <c r="C6" s="111" t="s">
        <v>61</v>
      </c>
      <c r="D6" s="117" t="s">
        <v>62</v>
      </c>
      <c r="E6" s="118" t="s">
        <v>63</v>
      </c>
      <c r="F6" s="119"/>
      <c r="G6" s="132" t="s">
        <v>54</v>
      </c>
      <c r="H6" s="120" t="s">
        <v>54</v>
      </c>
    </row>
    <row r="7" spans="2:8" ht="22.35" customHeight="1">
      <c r="B7" s="110" t="s">
        <v>54</v>
      </c>
      <c r="C7" s="121" t="s">
        <v>54</v>
      </c>
      <c r="D7" s="117" t="s">
        <v>64</v>
      </c>
      <c r="E7" s="118" t="s">
        <v>65</v>
      </c>
      <c r="F7" s="119"/>
      <c r="G7" s="132" t="s">
        <v>54</v>
      </c>
      <c r="H7" s="120" t="s">
        <v>133</v>
      </c>
    </row>
    <row r="8" spans="2:8" ht="22.35" customHeight="1">
      <c r="B8" s="110" t="s">
        <v>66</v>
      </c>
      <c r="C8" s="111" t="s">
        <v>67</v>
      </c>
      <c r="D8" s="112" t="s">
        <v>68</v>
      </c>
      <c r="E8" s="113" t="s">
        <v>69</v>
      </c>
      <c r="F8" s="115"/>
      <c r="G8" s="131" t="s">
        <v>54</v>
      </c>
      <c r="H8" s="116" t="s">
        <v>54</v>
      </c>
    </row>
    <row r="9" spans="2:8" ht="22.35" customHeight="1">
      <c r="B9" s="110" t="s">
        <v>70</v>
      </c>
      <c r="C9" s="111" t="s">
        <v>71</v>
      </c>
      <c r="D9" s="117" t="s">
        <v>72</v>
      </c>
      <c r="E9" s="118" t="s">
        <v>73</v>
      </c>
      <c r="F9" s="119"/>
      <c r="G9" s="201">
        <v>0.126</v>
      </c>
      <c r="H9" s="120" t="s">
        <v>196</v>
      </c>
    </row>
    <row r="10" spans="2:8" ht="22.35" customHeight="1">
      <c r="B10" s="110" t="s">
        <v>66</v>
      </c>
      <c r="C10" s="121" t="s">
        <v>61</v>
      </c>
      <c r="D10" s="117" t="s">
        <v>64</v>
      </c>
      <c r="E10" s="118" t="s">
        <v>74</v>
      </c>
      <c r="F10" s="119"/>
      <c r="G10" s="132" t="s">
        <v>54</v>
      </c>
      <c r="H10" s="120" t="s">
        <v>75</v>
      </c>
    </row>
    <row r="11" spans="2:8" ht="22.35" customHeight="1">
      <c r="B11" s="110" t="s">
        <v>76</v>
      </c>
      <c r="C11" s="111" t="s">
        <v>54</v>
      </c>
      <c r="D11" s="112" t="s">
        <v>77</v>
      </c>
      <c r="E11" s="113" t="s">
        <v>78</v>
      </c>
      <c r="F11" s="115"/>
      <c r="G11" s="131" t="s">
        <v>54</v>
      </c>
      <c r="H11" s="116" t="s">
        <v>54</v>
      </c>
    </row>
    <row r="12" spans="2:8" ht="22.35" customHeight="1">
      <c r="B12" s="110" t="s">
        <v>66</v>
      </c>
      <c r="C12" s="111" t="s">
        <v>54</v>
      </c>
      <c r="D12" s="112" t="s">
        <v>79</v>
      </c>
      <c r="E12" s="113" t="s">
        <v>80</v>
      </c>
      <c r="F12" s="114"/>
      <c r="G12" s="137">
        <v>4.0500000000000001E-2</v>
      </c>
      <c r="H12" s="116" t="s">
        <v>197</v>
      </c>
    </row>
    <row r="13" spans="2:8" ht="22.35" customHeight="1">
      <c r="B13" s="110" t="s">
        <v>81</v>
      </c>
      <c r="C13" s="111" t="s">
        <v>54</v>
      </c>
      <c r="D13" s="112" t="s">
        <v>82</v>
      </c>
      <c r="E13" s="113" t="s">
        <v>83</v>
      </c>
      <c r="F13" s="114"/>
      <c r="G13" s="131" t="s">
        <v>84</v>
      </c>
      <c r="H13" s="116" t="s">
        <v>134</v>
      </c>
    </row>
    <row r="14" spans="2:8" ht="22.35" customHeight="1">
      <c r="B14" s="110" t="s">
        <v>66</v>
      </c>
      <c r="C14" s="111" t="s">
        <v>85</v>
      </c>
      <c r="D14" s="112" t="s">
        <v>86</v>
      </c>
      <c r="E14" s="113" t="s">
        <v>87</v>
      </c>
      <c r="F14" s="114"/>
      <c r="G14" s="131" t="s">
        <v>88</v>
      </c>
      <c r="H14" s="116" t="s">
        <v>135</v>
      </c>
    </row>
    <row r="15" spans="2:8" ht="22.35" customHeight="1">
      <c r="B15" s="110" t="s">
        <v>89</v>
      </c>
      <c r="C15" s="111" t="s">
        <v>54</v>
      </c>
      <c r="D15" s="112" t="s">
        <v>90</v>
      </c>
      <c r="E15" s="113" t="s">
        <v>91</v>
      </c>
      <c r="F15" s="114"/>
      <c r="G15" s="131" t="s">
        <v>92</v>
      </c>
      <c r="H15" s="116" t="s">
        <v>136</v>
      </c>
    </row>
    <row r="16" spans="2:8" ht="22.35" customHeight="1">
      <c r="B16" s="110" t="s">
        <v>54</v>
      </c>
      <c r="C16" s="111" t="s">
        <v>54</v>
      </c>
      <c r="D16" s="112" t="s">
        <v>93</v>
      </c>
      <c r="E16" s="113" t="s">
        <v>94</v>
      </c>
      <c r="F16" s="114"/>
      <c r="G16" s="131" t="s">
        <v>95</v>
      </c>
      <c r="H16" s="116" t="s">
        <v>137</v>
      </c>
    </row>
    <row r="17" spans="2:8" ht="22.35" customHeight="1">
      <c r="B17" s="110" t="s">
        <v>96</v>
      </c>
      <c r="C17" s="111" t="s">
        <v>54</v>
      </c>
      <c r="D17" s="112" t="s">
        <v>97</v>
      </c>
      <c r="E17" s="113" t="s">
        <v>98</v>
      </c>
      <c r="F17" s="114"/>
      <c r="G17" s="131" t="s">
        <v>54</v>
      </c>
      <c r="H17" s="116" t="s">
        <v>54</v>
      </c>
    </row>
    <row r="18" spans="2:8" ht="22.35" customHeight="1">
      <c r="B18" s="110" t="s">
        <v>54</v>
      </c>
      <c r="C18" s="111" t="s">
        <v>54</v>
      </c>
      <c r="D18" s="112" t="s">
        <v>99</v>
      </c>
      <c r="E18" s="113" t="s">
        <v>100</v>
      </c>
      <c r="F18" s="114"/>
      <c r="G18" s="131"/>
      <c r="H18" s="116"/>
    </row>
    <row r="19" spans="2:8" ht="22.35" customHeight="1">
      <c r="B19" s="110" t="s">
        <v>66</v>
      </c>
      <c r="C19" s="111" t="s">
        <v>54</v>
      </c>
      <c r="D19" s="112" t="s">
        <v>101</v>
      </c>
      <c r="E19" s="113" t="s">
        <v>102</v>
      </c>
      <c r="F19" s="114"/>
      <c r="G19" s="137">
        <v>1.8499999999999999E-2</v>
      </c>
      <c r="H19" s="116" t="s">
        <v>132</v>
      </c>
    </row>
    <row r="20" spans="2:8" ht="22.35" customHeight="1">
      <c r="B20" s="110" t="s">
        <v>54</v>
      </c>
      <c r="C20" s="111" t="s">
        <v>54</v>
      </c>
      <c r="D20" s="112" t="s">
        <v>103</v>
      </c>
      <c r="E20" s="113" t="s">
        <v>104</v>
      </c>
      <c r="F20" s="114"/>
      <c r="G20" s="131"/>
      <c r="H20" s="116"/>
    </row>
    <row r="21" spans="2:8" ht="22.35" customHeight="1">
      <c r="B21" s="110" t="s">
        <v>54</v>
      </c>
      <c r="C21" s="111" t="s">
        <v>54</v>
      </c>
      <c r="D21" s="112" t="s">
        <v>105</v>
      </c>
      <c r="E21" s="113" t="s">
        <v>106</v>
      </c>
      <c r="F21" s="114"/>
      <c r="G21" s="131" t="s">
        <v>54</v>
      </c>
      <c r="H21" s="116"/>
    </row>
    <row r="22" spans="2:8" ht="22.35" customHeight="1">
      <c r="B22" s="110" t="s">
        <v>54</v>
      </c>
      <c r="C22" s="111" t="s">
        <v>61</v>
      </c>
      <c r="D22" s="112" t="s">
        <v>107</v>
      </c>
      <c r="E22" s="113" t="s">
        <v>108</v>
      </c>
      <c r="F22" s="114"/>
      <c r="G22" s="131" t="s">
        <v>54</v>
      </c>
      <c r="H22" s="116"/>
    </row>
    <row r="23" spans="2:8" ht="22.35" customHeight="1">
      <c r="B23" s="110" t="s">
        <v>54</v>
      </c>
      <c r="C23" s="111" t="s">
        <v>54</v>
      </c>
      <c r="D23" s="117" t="s">
        <v>109</v>
      </c>
      <c r="E23" s="118" t="s">
        <v>110</v>
      </c>
      <c r="F23" s="119"/>
      <c r="G23" s="201">
        <v>7.9000000000000001E-2</v>
      </c>
      <c r="H23" s="120" t="s">
        <v>198</v>
      </c>
    </row>
    <row r="24" spans="2:8" ht="22.35" customHeight="1">
      <c r="B24" s="122" t="s">
        <v>54</v>
      </c>
      <c r="C24" s="121" t="s">
        <v>54</v>
      </c>
      <c r="D24" s="117" t="s">
        <v>64</v>
      </c>
      <c r="E24" s="118" t="s">
        <v>111</v>
      </c>
      <c r="F24" s="119"/>
      <c r="G24" s="132" t="s">
        <v>54</v>
      </c>
      <c r="H24" s="120" t="s">
        <v>144</v>
      </c>
    </row>
    <row r="25" spans="2:8" ht="22.35" customHeight="1">
      <c r="B25" s="123" t="s">
        <v>54</v>
      </c>
      <c r="C25" s="117" t="s">
        <v>54</v>
      </c>
      <c r="D25" s="117" t="s">
        <v>112</v>
      </c>
      <c r="E25" s="118" t="s">
        <v>113</v>
      </c>
      <c r="F25" s="119"/>
      <c r="G25" s="132" t="s">
        <v>54</v>
      </c>
      <c r="H25" s="120" t="s">
        <v>143</v>
      </c>
    </row>
    <row r="26" spans="2:8" ht="22.35" customHeight="1">
      <c r="B26" s="123" t="s">
        <v>54</v>
      </c>
      <c r="C26" s="117" t="s">
        <v>54</v>
      </c>
      <c r="D26" s="117" t="s">
        <v>114</v>
      </c>
      <c r="E26" s="118" t="s">
        <v>115</v>
      </c>
      <c r="F26" s="119"/>
      <c r="G26" s="132" t="s">
        <v>116</v>
      </c>
      <c r="H26" s="120" t="s">
        <v>138</v>
      </c>
    </row>
    <row r="27" spans="2:8" ht="22.35" customHeight="1">
      <c r="B27" s="123" t="s">
        <v>54</v>
      </c>
      <c r="C27" s="117" t="s">
        <v>54</v>
      </c>
      <c r="D27" s="117" t="s">
        <v>117</v>
      </c>
      <c r="E27" s="118" t="s">
        <v>118</v>
      </c>
      <c r="F27" s="119"/>
      <c r="G27" s="136">
        <v>0.15</v>
      </c>
      <c r="H27" s="120" t="s">
        <v>139</v>
      </c>
    </row>
    <row r="28" spans="2:8" ht="22.35" customHeight="1">
      <c r="B28" s="123" t="s">
        <v>54</v>
      </c>
      <c r="C28" s="117" t="s">
        <v>54</v>
      </c>
      <c r="D28" s="117" t="s">
        <v>119</v>
      </c>
      <c r="E28" s="118" t="s">
        <v>120</v>
      </c>
      <c r="F28" s="119"/>
      <c r="G28" s="132" t="s">
        <v>54</v>
      </c>
      <c r="H28" s="120" t="s">
        <v>140</v>
      </c>
    </row>
    <row r="29" spans="2:8" ht="22.35" customHeight="1">
      <c r="B29" s="123" t="s">
        <v>54</v>
      </c>
      <c r="C29" s="117" t="s">
        <v>54</v>
      </c>
      <c r="D29" s="117" t="s">
        <v>121</v>
      </c>
      <c r="E29" s="118" t="s">
        <v>122</v>
      </c>
      <c r="F29" s="119"/>
      <c r="G29" s="132" t="s">
        <v>123</v>
      </c>
      <c r="H29" s="120" t="s">
        <v>141</v>
      </c>
    </row>
    <row r="30" spans="2:8" ht="22.35" customHeight="1">
      <c r="B30" s="123" t="s">
        <v>54</v>
      </c>
      <c r="C30" s="117" t="s">
        <v>54</v>
      </c>
      <c r="D30" s="117" t="s">
        <v>124</v>
      </c>
      <c r="E30" s="118" t="s">
        <v>125</v>
      </c>
      <c r="F30" s="119"/>
      <c r="G30" s="132" t="s">
        <v>54</v>
      </c>
      <c r="H30" s="120" t="s">
        <v>142</v>
      </c>
    </row>
    <row r="31" spans="2:8" ht="22.35" customHeight="1">
      <c r="B31" s="123" t="s">
        <v>54</v>
      </c>
      <c r="C31" s="117" t="s">
        <v>54</v>
      </c>
      <c r="D31" s="117" t="s">
        <v>126</v>
      </c>
      <c r="E31" s="118" t="s">
        <v>127</v>
      </c>
      <c r="F31" s="119"/>
      <c r="G31" s="132" t="s">
        <v>54</v>
      </c>
      <c r="H31" s="120" t="s">
        <v>54</v>
      </c>
    </row>
    <row r="32" spans="2:8" ht="22.35" customHeight="1">
      <c r="B32" s="123" t="s">
        <v>54</v>
      </c>
      <c r="C32" s="117" t="s">
        <v>54</v>
      </c>
      <c r="D32" s="117" t="s">
        <v>128</v>
      </c>
      <c r="E32" s="118" t="s">
        <v>129</v>
      </c>
      <c r="F32" s="119"/>
      <c r="G32" s="132" t="s">
        <v>54</v>
      </c>
      <c r="H32" s="120" t="s">
        <v>54</v>
      </c>
    </row>
    <row r="33" spans="2:8" ht="22.35" customHeight="1">
      <c r="B33" s="124" t="s">
        <v>54</v>
      </c>
      <c r="C33" s="125" t="s">
        <v>54</v>
      </c>
      <c r="D33" s="125" t="s">
        <v>130</v>
      </c>
      <c r="E33" s="126" t="s">
        <v>131</v>
      </c>
      <c r="F33" s="127"/>
      <c r="G33" s="133" t="s">
        <v>54</v>
      </c>
      <c r="H33" s="128" t="s">
        <v>203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I16" sqref="I16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02" t="s">
        <v>159</v>
      </c>
      <c r="C1" s="202"/>
      <c r="D1" s="202"/>
      <c r="E1" s="202"/>
      <c r="F1" s="202"/>
      <c r="G1" s="202"/>
      <c r="H1" s="202"/>
      <c r="I1" s="202"/>
      <c r="J1" s="202"/>
      <c r="K1" s="202"/>
    </row>
    <row r="2" spans="2:11" ht="9.9499999999999993" customHeight="1"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2:11" ht="30.75" customHeight="1">
      <c r="B3" s="177" t="s">
        <v>160</v>
      </c>
      <c r="C3" s="108" t="s">
        <v>161</v>
      </c>
      <c r="D3" s="108" t="s">
        <v>162</v>
      </c>
      <c r="E3" s="108" t="s">
        <v>163</v>
      </c>
      <c r="F3" s="108" t="s">
        <v>164</v>
      </c>
      <c r="G3" s="108" t="s">
        <v>165</v>
      </c>
      <c r="H3" s="108" t="s">
        <v>166</v>
      </c>
      <c r="I3" s="108" t="s">
        <v>167</v>
      </c>
      <c r="J3" s="108" t="s">
        <v>168</v>
      </c>
      <c r="K3" s="109" t="s">
        <v>169</v>
      </c>
    </row>
    <row r="4" spans="2:11" ht="19.7" customHeight="1">
      <c r="B4" s="184">
        <v>1</v>
      </c>
      <c r="C4" s="121" t="s">
        <v>184</v>
      </c>
      <c r="D4" s="121" t="s">
        <v>54</v>
      </c>
      <c r="E4" s="119"/>
      <c r="F4" s="178" t="s">
        <v>54</v>
      </c>
      <c r="G4" s="179"/>
      <c r="H4" s="180"/>
      <c r="I4" s="180"/>
      <c r="J4" s="180"/>
      <c r="K4" s="120" t="s">
        <v>54</v>
      </c>
    </row>
    <row r="5" spans="2:11" ht="19.7" customHeight="1">
      <c r="B5" s="184">
        <v>2</v>
      </c>
      <c r="C5" s="121" t="s">
        <v>185</v>
      </c>
      <c r="D5" s="121"/>
      <c r="E5" s="119"/>
      <c r="F5" s="178"/>
      <c r="G5" s="179"/>
      <c r="H5" s="180"/>
      <c r="I5" s="180"/>
      <c r="J5" s="180"/>
      <c r="K5" s="120"/>
    </row>
    <row r="6" spans="2:11" ht="19.7" customHeight="1">
      <c r="B6" s="122" t="s">
        <v>54</v>
      </c>
      <c r="C6" s="121" t="s">
        <v>170</v>
      </c>
      <c r="D6" s="121" t="s">
        <v>54</v>
      </c>
      <c r="E6" s="119"/>
      <c r="F6" s="178" t="s">
        <v>54</v>
      </c>
      <c r="G6" s="179"/>
      <c r="H6" s="180"/>
      <c r="I6" s="180"/>
      <c r="J6" s="180"/>
      <c r="K6" s="120" t="s">
        <v>54</v>
      </c>
    </row>
    <row r="7" spans="2:11" ht="19.7" customHeight="1">
      <c r="B7" s="122" t="s">
        <v>54</v>
      </c>
      <c r="C7" s="121" t="s">
        <v>171</v>
      </c>
      <c r="D7" s="121" t="s">
        <v>54</v>
      </c>
      <c r="E7" s="181">
        <v>12.6</v>
      </c>
      <c r="F7" s="178" t="s">
        <v>172</v>
      </c>
      <c r="G7" s="180"/>
      <c r="H7" s="119"/>
      <c r="I7" s="119"/>
      <c r="J7" s="119"/>
      <c r="K7" s="120" t="s">
        <v>54</v>
      </c>
    </row>
    <row r="8" spans="2:11" ht="19.7" customHeight="1">
      <c r="B8" s="122" t="s">
        <v>54</v>
      </c>
      <c r="C8" s="121" t="s">
        <v>173</v>
      </c>
      <c r="D8" s="121" t="s">
        <v>54</v>
      </c>
      <c r="E8" s="181">
        <v>4.05</v>
      </c>
      <c r="F8" s="178" t="s">
        <v>172</v>
      </c>
      <c r="G8" s="180"/>
      <c r="H8" s="119"/>
      <c r="I8" s="119"/>
      <c r="J8" s="119"/>
      <c r="K8" s="120" t="s">
        <v>54</v>
      </c>
    </row>
    <row r="9" spans="2:11" ht="19.7" customHeight="1">
      <c r="B9" s="122" t="s">
        <v>54</v>
      </c>
      <c r="C9" s="121" t="s">
        <v>174</v>
      </c>
      <c r="D9" s="121" t="s">
        <v>54</v>
      </c>
      <c r="E9" s="181">
        <v>0.87</v>
      </c>
      <c r="F9" s="178" t="s">
        <v>172</v>
      </c>
      <c r="G9" s="180"/>
      <c r="H9" s="119"/>
      <c r="I9" s="119"/>
      <c r="J9" s="119"/>
      <c r="K9" s="120" t="s">
        <v>54</v>
      </c>
    </row>
    <row r="10" spans="2:11" ht="19.7" hidden="1" customHeight="1">
      <c r="B10" s="122" t="s">
        <v>54</v>
      </c>
      <c r="C10" s="121" t="s">
        <v>42</v>
      </c>
      <c r="D10" s="121" t="s">
        <v>54</v>
      </c>
      <c r="E10" s="181">
        <v>1.7</v>
      </c>
      <c r="F10" s="178" t="s">
        <v>172</v>
      </c>
      <c r="G10" s="180"/>
      <c r="H10" s="119"/>
      <c r="I10" s="119"/>
      <c r="J10" s="119"/>
      <c r="K10" s="120" t="s">
        <v>54</v>
      </c>
    </row>
    <row r="11" spans="2:11" ht="19.7" hidden="1" customHeight="1">
      <c r="B11" s="122" t="s">
        <v>54</v>
      </c>
      <c r="C11" s="121" t="s">
        <v>43</v>
      </c>
      <c r="D11" s="121" t="s">
        <v>54</v>
      </c>
      <c r="E11" s="181">
        <v>2.4900000000000002</v>
      </c>
      <c r="F11" s="178" t="s">
        <v>172</v>
      </c>
      <c r="G11" s="180"/>
      <c r="H11" s="119"/>
      <c r="I11" s="119"/>
      <c r="J11" s="119"/>
      <c r="K11" s="120" t="s">
        <v>54</v>
      </c>
    </row>
    <row r="12" spans="2:11" ht="19.7" hidden="1" customHeight="1">
      <c r="B12" s="122" t="s">
        <v>54</v>
      </c>
      <c r="C12" s="121" t="s">
        <v>175</v>
      </c>
      <c r="D12" s="121" t="s">
        <v>54</v>
      </c>
      <c r="E12" s="181">
        <v>6.55</v>
      </c>
      <c r="F12" s="178" t="s">
        <v>172</v>
      </c>
      <c r="G12" s="180"/>
      <c r="H12" s="119"/>
      <c r="I12" s="119"/>
      <c r="J12" s="119"/>
      <c r="K12" s="120" t="s">
        <v>54</v>
      </c>
    </row>
    <row r="13" spans="2:11" ht="19.7" customHeight="1">
      <c r="B13" s="122" t="s">
        <v>54</v>
      </c>
      <c r="C13" s="121" t="s">
        <v>176</v>
      </c>
      <c r="D13" s="121" t="s">
        <v>54</v>
      </c>
      <c r="E13" s="181">
        <v>1.85</v>
      </c>
      <c r="F13" s="178" t="s">
        <v>172</v>
      </c>
      <c r="G13" s="180"/>
      <c r="H13" s="119"/>
      <c r="I13" s="119"/>
      <c r="J13" s="119"/>
      <c r="K13" s="120" t="s">
        <v>54</v>
      </c>
    </row>
    <row r="14" spans="2:11" ht="19.7" customHeight="1">
      <c r="B14" s="122" t="s">
        <v>54</v>
      </c>
      <c r="C14" s="121" t="s">
        <v>177</v>
      </c>
      <c r="D14" s="121" t="s">
        <v>54</v>
      </c>
      <c r="E14" s="181">
        <v>7.9</v>
      </c>
      <c r="F14" s="178" t="s">
        <v>172</v>
      </c>
      <c r="G14" s="180"/>
      <c r="H14" s="119"/>
      <c r="I14" s="119"/>
      <c r="J14" s="119"/>
      <c r="K14" s="120" t="s">
        <v>54</v>
      </c>
    </row>
    <row r="15" spans="2:11" ht="19.7" customHeight="1">
      <c r="B15" s="122" t="s">
        <v>54</v>
      </c>
      <c r="C15" s="121" t="s">
        <v>178</v>
      </c>
      <c r="D15" s="121" t="s">
        <v>54</v>
      </c>
      <c r="E15" s="119"/>
      <c r="F15" s="178" t="s">
        <v>54</v>
      </c>
      <c r="G15" s="180"/>
      <c r="H15" s="119"/>
      <c r="I15" s="119"/>
      <c r="J15" s="119"/>
      <c r="K15" s="120" t="s">
        <v>54</v>
      </c>
    </row>
    <row r="16" spans="2:11" ht="19.7" customHeight="1">
      <c r="B16" s="122" t="s">
        <v>54</v>
      </c>
      <c r="C16" s="121" t="s">
        <v>179</v>
      </c>
      <c r="D16" s="121" t="s">
        <v>54</v>
      </c>
      <c r="E16" s="119">
        <v>6</v>
      </c>
      <c r="F16" s="178" t="s">
        <v>172</v>
      </c>
      <c r="G16" s="180"/>
      <c r="H16" s="119"/>
      <c r="I16" s="119"/>
      <c r="J16" s="119"/>
      <c r="K16" s="120" t="s">
        <v>54</v>
      </c>
    </row>
    <row r="17" spans="2:11" ht="19.7" customHeight="1">
      <c r="B17" s="122" t="s">
        <v>54</v>
      </c>
      <c r="C17" s="121" t="s">
        <v>180</v>
      </c>
      <c r="D17" s="121" t="s">
        <v>54</v>
      </c>
      <c r="E17" s="119">
        <v>15</v>
      </c>
      <c r="F17" s="178" t="s">
        <v>172</v>
      </c>
      <c r="G17" s="180"/>
      <c r="H17" s="119"/>
      <c r="I17" s="119"/>
      <c r="J17" s="119"/>
      <c r="K17" s="190"/>
    </row>
    <row r="18" spans="2:11" ht="19.7" customHeight="1">
      <c r="B18" s="122" t="s">
        <v>54</v>
      </c>
      <c r="C18" s="121" t="s">
        <v>2</v>
      </c>
      <c r="D18" s="121" t="s">
        <v>54</v>
      </c>
      <c r="E18" s="119"/>
      <c r="F18" s="178" t="s">
        <v>54</v>
      </c>
      <c r="G18" s="180"/>
      <c r="H18" s="119"/>
      <c r="I18" s="119"/>
      <c r="J18" s="119"/>
      <c r="K18" s="120" t="s">
        <v>54</v>
      </c>
    </row>
    <row r="19" spans="2:11" ht="19.7" customHeight="1">
      <c r="B19" s="122" t="s">
        <v>54</v>
      </c>
      <c r="C19" s="121" t="s">
        <v>181</v>
      </c>
      <c r="D19" s="121" t="s">
        <v>54</v>
      </c>
      <c r="E19" s="119">
        <v>10</v>
      </c>
      <c r="F19" s="178" t="s">
        <v>172</v>
      </c>
      <c r="G19" s="180"/>
      <c r="H19" s="119"/>
      <c r="I19" s="119"/>
      <c r="J19" s="119"/>
      <c r="K19" s="120" t="s">
        <v>54</v>
      </c>
    </row>
    <row r="20" spans="2:11" ht="19.7" customHeight="1">
      <c r="B20" s="122" t="s">
        <v>54</v>
      </c>
      <c r="C20" s="121" t="s">
        <v>182</v>
      </c>
      <c r="D20" s="121" t="s">
        <v>54</v>
      </c>
      <c r="E20" s="119"/>
      <c r="F20" s="178" t="s">
        <v>54</v>
      </c>
      <c r="G20" s="180"/>
      <c r="H20" s="119"/>
      <c r="I20" s="119"/>
      <c r="J20" s="119"/>
      <c r="K20" s="120" t="s">
        <v>54</v>
      </c>
    </row>
    <row r="21" spans="2:11" ht="19.7" customHeight="1">
      <c r="B21" s="122" t="s">
        <v>54</v>
      </c>
      <c r="C21" s="121" t="s">
        <v>183</v>
      </c>
      <c r="D21" s="121" t="s">
        <v>54</v>
      </c>
      <c r="E21" s="119"/>
      <c r="F21" s="178" t="s">
        <v>54</v>
      </c>
      <c r="G21" s="180"/>
      <c r="H21" s="119"/>
      <c r="I21" s="119"/>
      <c r="J21" s="119"/>
      <c r="K21" s="200" t="s">
        <v>195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76"/>
  <sheetViews>
    <sheetView showZeros="0" tabSelected="1" view="pageBreakPreview" zoomScale="85" zoomScaleSheetLayoutView="85" workbookViewId="0">
      <selection activeCell="I14" sqref="I14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34" t="s">
        <v>8</v>
      </c>
      <c r="C1" s="236" t="s">
        <v>188</v>
      </c>
      <c r="D1" s="236" t="s">
        <v>5</v>
      </c>
      <c r="E1" s="236" t="s">
        <v>4</v>
      </c>
      <c r="F1" s="226" t="s">
        <v>0</v>
      </c>
      <c r="G1" s="226" t="s">
        <v>9</v>
      </c>
      <c r="H1" s="226" t="s">
        <v>10</v>
      </c>
      <c r="I1" s="226"/>
      <c r="J1" s="226" t="s">
        <v>11</v>
      </c>
      <c r="K1" s="226"/>
      <c r="L1" s="226" t="s">
        <v>1</v>
      </c>
      <c r="M1" s="226"/>
      <c r="N1" s="226" t="s">
        <v>41</v>
      </c>
      <c r="O1" s="226"/>
      <c r="P1" s="227" t="s">
        <v>6</v>
      </c>
    </row>
    <row r="2" spans="1:19" ht="26.1" customHeight="1">
      <c r="A2" s="1">
        <v>1</v>
      </c>
      <c r="B2" s="235"/>
      <c r="C2" s="237"/>
      <c r="D2" s="237"/>
      <c r="E2" s="237"/>
      <c r="F2" s="233"/>
      <c r="G2" s="233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228"/>
    </row>
    <row r="3" spans="1:19" ht="26.1" customHeight="1" thickBot="1">
      <c r="A3" s="1">
        <v>1</v>
      </c>
      <c r="B3" s="229" t="s">
        <v>204</v>
      </c>
      <c r="C3" s="230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2"/>
    </row>
    <row r="4" spans="1:19" ht="26.1" customHeight="1" thickTop="1">
      <c r="A4" s="3">
        <v>1</v>
      </c>
      <c r="B4" s="208" t="s">
        <v>187</v>
      </c>
      <c r="C4" s="209"/>
      <c r="D4" s="209"/>
      <c r="E4" s="210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1</v>
      </c>
      <c r="B5" s="214" t="s">
        <v>40</v>
      </c>
      <c r="C5" s="211" t="s">
        <v>46</v>
      </c>
      <c r="D5" s="211" t="s">
        <v>26</v>
      </c>
      <c r="E5" s="192" t="s">
        <v>27</v>
      </c>
      <c r="F5" s="69" t="e">
        <f>#REF!</f>
        <v>#REF!</v>
      </c>
      <c r="G5" s="192" t="s">
        <v>19</v>
      </c>
      <c r="H5" s="70">
        <f t="shared" ref="H5:H10" si="0">SUM(J5,L5,N5)</f>
        <v>0</v>
      </c>
      <c r="I5" s="140" t="e">
        <f t="shared" ref="I5:I10" si="1">K5+M5+O5</f>
        <v>#REF!</v>
      </c>
      <c r="J5" s="155"/>
      <c r="K5" s="71" t="e">
        <f t="shared" ref="K5:K10" si="2">F5*J5</f>
        <v>#REF!</v>
      </c>
      <c r="L5" s="155"/>
      <c r="M5" s="71" t="e">
        <f t="shared" ref="M5:M10" si="3">L5*F5</f>
        <v>#REF!</v>
      </c>
      <c r="N5" s="155"/>
      <c r="O5" s="71" t="e">
        <f t="shared" ref="O5:O10" si="4">N5*F5</f>
        <v>#REF!</v>
      </c>
      <c r="P5" s="72" t="s">
        <v>32</v>
      </c>
      <c r="S5" s="69"/>
    </row>
    <row r="6" spans="1:19" ht="26.1" hidden="1" customHeight="1">
      <c r="A6" s="3">
        <v>1</v>
      </c>
      <c r="B6" s="215"/>
      <c r="C6" s="212"/>
      <c r="D6" s="212"/>
      <c r="E6" s="9" t="s">
        <v>28</v>
      </c>
      <c r="F6" s="73" t="e">
        <f>#REF!</f>
        <v>#REF!</v>
      </c>
      <c r="G6" s="9" t="s">
        <v>19</v>
      </c>
      <c r="H6" s="68">
        <f t="shared" si="0"/>
        <v>0</v>
      </c>
      <c r="I6" s="194" t="e">
        <f t="shared" si="1"/>
        <v>#REF!</v>
      </c>
      <c r="J6" s="156"/>
      <c r="K6" s="74" t="e">
        <f t="shared" si="2"/>
        <v>#REF!</v>
      </c>
      <c r="L6" s="156"/>
      <c r="M6" s="74" t="e">
        <f t="shared" si="3"/>
        <v>#REF!</v>
      </c>
      <c r="N6" s="156"/>
      <c r="O6" s="74" t="e">
        <f t="shared" si="4"/>
        <v>#REF!</v>
      </c>
      <c r="P6" s="67" t="s">
        <v>33</v>
      </c>
      <c r="S6" s="73"/>
    </row>
    <row r="7" spans="1:19" ht="26.1" hidden="1" customHeight="1">
      <c r="A7" s="3">
        <v>1</v>
      </c>
      <c r="B7" s="215"/>
      <c r="C7" s="212"/>
      <c r="D7" s="212"/>
      <c r="E7" s="191" t="s">
        <v>29</v>
      </c>
      <c r="F7" s="73" t="e">
        <f>#REF!</f>
        <v>#REF!</v>
      </c>
      <c r="G7" s="9" t="s">
        <v>19</v>
      </c>
      <c r="H7" s="68">
        <f t="shared" si="0"/>
        <v>0</v>
      </c>
      <c r="I7" s="194" t="e">
        <f t="shared" si="1"/>
        <v>#REF!</v>
      </c>
      <c r="J7" s="156"/>
      <c r="K7" s="74" t="e">
        <f t="shared" si="2"/>
        <v>#REF!</v>
      </c>
      <c r="L7" s="156"/>
      <c r="M7" s="74" t="e">
        <f t="shared" si="3"/>
        <v>#REF!</v>
      </c>
      <c r="N7" s="156"/>
      <c r="O7" s="74" t="e">
        <f t="shared" si="4"/>
        <v>#REF!</v>
      </c>
      <c r="P7" s="67" t="s">
        <v>34</v>
      </c>
      <c r="S7" s="73"/>
    </row>
    <row r="8" spans="1:19" ht="26.1" hidden="1" customHeight="1">
      <c r="A8" s="3">
        <v>1</v>
      </c>
      <c r="B8" s="215"/>
      <c r="C8" s="212"/>
      <c r="D8" s="212"/>
      <c r="E8" s="9" t="s">
        <v>30</v>
      </c>
      <c r="F8" s="73" t="e">
        <f>#REF!</f>
        <v>#REF!</v>
      </c>
      <c r="G8" s="9" t="s">
        <v>19</v>
      </c>
      <c r="H8" s="68">
        <f t="shared" si="0"/>
        <v>0</v>
      </c>
      <c r="I8" s="194" t="e">
        <f t="shared" si="1"/>
        <v>#REF!</v>
      </c>
      <c r="J8" s="156"/>
      <c r="K8" s="74" t="e">
        <f t="shared" si="2"/>
        <v>#REF!</v>
      </c>
      <c r="L8" s="156"/>
      <c r="M8" s="74" t="e">
        <f t="shared" si="3"/>
        <v>#REF!</v>
      </c>
      <c r="N8" s="156"/>
      <c r="O8" s="74" t="e">
        <f t="shared" si="4"/>
        <v>#REF!</v>
      </c>
      <c r="P8" s="67" t="s">
        <v>35</v>
      </c>
      <c r="S8" s="73"/>
    </row>
    <row r="9" spans="1:19" ht="26.1" hidden="1" customHeight="1">
      <c r="A9" s="3">
        <v>1</v>
      </c>
      <c r="B9" s="215"/>
      <c r="C9" s="212" t="s">
        <v>189</v>
      </c>
      <c r="D9" s="212" t="s">
        <v>31</v>
      </c>
      <c r="E9" s="9" t="s">
        <v>27</v>
      </c>
      <c r="F9" s="73" t="e">
        <f>#REF!</f>
        <v>#REF!</v>
      </c>
      <c r="G9" s="9" t="s">
        <v>19</v>
      </c>
      <c r="H9" s="68">
        <f t="shared" si="0"/>
        <v>0</v>
      </c>
      <c r="I9" s="194" t="e">
        <f t="shared" si="1"/>
        <v>#REF!</v>
      </c>
      <c r="J9" s="156"/>
      <c r="K9" s="74" t="e">
        <f t="shared" si="2"/>
        <v>#REF!</v>
      </c>
      <c r="L9" s="156"/>
      <c r="M9" s="74" t="e">
        <f t="shared" si="3"/>
        <v>#REF!</v>
      </c>
      <c r="N9" s="156"/>
      <c r="O9" s="74" t="e">
        <f t="shared" si="4"/>
        <v>#REF!</v>
      </c>
      <c r="P9" s="67" t="s">
        <v>36</v>
      </c>
      <c r="S9" s="73"/>
    </row>
    <row r="10" spans="1:19" ht="26.1" hidden="1" customHeight="1">
      <c r="A10" s="3">
        <v>1</v>
      </c>
      <c r="B10" s="215"/>
      <c r="C10" s="212"/>
      <c r="D10" s="212"/>
      <c r="E10" s="9" t="s">
        <v>28</v>
      </c>
      <c r="F10" s="73" t="e">
        <f>#REF!</f>
        <v>#REF!</v>
      </c>
      <c r="G10" s="9" t="s">
        <v>19</v>
      </c>
      <c r="H10" s="68">
        <f t="shared" si="0"/>
        <v>0</v>
      </c>
      <c r="I10" s="194" t="e">
        <f t="shared" si="1"/>
        <v>#REF!</v>
      </c>
      <c r="J10" s="156"/>
      <c r="K10" s="74" t="e">
        <f t="shared" si="2"/>
        <v>#REF!</v>
      </c>
      <c r="L10" s="156"/>
      <c r="M10" s="74" t="e">
        <f t="shared" si="3"/>
        <v>#REF!</v>
      </c>
      <c r="N10" s="156"/>
      <c r="O10" s="74" t="e">
        <f t="shared" si="4"/>
        <v>#REF!</v>
      </c>
      <c r="P10" s="67" t="s">
        <v>37</v>
      </c>
      <c r="S10" s="73"/>
    </row>
    <row r="11" spans="1:19" ht="26.1" hidden="1" customHeight="1">
      <c r="A11" s="3">
        <v>1</v>
      </c>
      <c r="B11" s="215"/>
      <c r="C11" s="212"/>
      <c r="D11" s="212" t="s">
        <v>7</v>
      </c>
      <c r="E11" s="9" t="s">
        <v>27</v>
      </c>
      <c r="F11" s="73" t="e">
        <f>#REF!</f>
        <v>#REF!</v>
      </c>
      <c r="G11" s="9" t="s">
        <v>19</v>
      </c>
      <c r="H11" s="68">
        <f>SUM(J11,L11,N11)</f>
        <v>0</v>
      </c>
      <c r="I11" s="194" t="e">
        <f>K11+M11+O11</f>
        <v>#REF!</v>
      </c>
      <c r="J11" s="156"/>
      <c r="K11" s="74" t="e">
        <f>F11*J11</f>
        <v>#REF!</v>
      </c>
      <c r="L11" s="156"/>
      <c r="M11" s="74" t="e">
        <f>L11*F11</f>
        <v>#REF!</v>
      </c>
      <c r="N11" s="156"/>
      <c r="O11" s="74" t="e">
        <f>N11*F11</f>
        <v>#REF!</v>
      </c>
      <c r="P11" s="67" t="s">
        <v>22</v>
      </c>
      <c r="S11" s="73"/>
    </row>
    <row r="12" spans="1:19" ht="26.1" hidden="1" customHeight="1">
      <c r="A12" s="3">
        <v>1</v>
      </c>
      <c r="B12" s="216"/>
      <c r="C12" s="213"/>
      <c r="D12" s="213"/>
      <c r="E12" s="193" t="s">
        <v>28</v>
      </c>
      <c r="F12" s="138" t="e">
        <f>#REF!</f>
        <v>#REF!</v>
      </c>
      <c r="G12" s="193" t="s">
        <v>19</v>
      </c>
      <c r="H12" s="75">
        <f>SUM(J12,L12,N12)</f>
        <v>0</v>
      </c>
      <c r="I12" s="142" t="e">
        <f>K12+M12+O12</f>
        <v>#REF!</v>
      </c>
      <c r="J12" s="195"/>
      <c r="K12" s="76" t="e">
        <f>F12*J12</f>
        <v>#REF!</v>
      </c>
      <c r="L12" s="195"/>
      <c r="M12" s="76" t="e">
        <f>L12*F12</f>
        <v>#REF!</v>
      </c>
      <c r="N12" s="195"/>
      <c r="O12" s="76" t="e">
        <f>N12*F12</f>
        <v>#REF!</v>
      </c>
      <c r="P12" s="10" t="s">
        <v>23</v>
      </c>
      <c r="S12" s="73"/>
    </row>
    <row r="13" spans="1:19" ht="26.1" customHeight="1">
      <c r="A13" s="3">
        <v>1</v>
      </c>
      <c r="B13" s="214" t="s">
        <v>39</v>
      </c>
      <c r="C13" s="211" t="s">
        <v>46</v>
      </c>
      <c r="D13" s="211" t="s">
        <v>26</v>
      </c>
      <c r="E13" s="192" t="s">
        <v>27</v>
      </c>
      <c r="F13" s="69">
        <v>1247</v>
      </c>
      <c r="G13" s="192" t="s">
        <v>19</v>
      </c>
      <c r="H13" s="70"/>
      <c r="I13" s="140"/>
      <c r="J13" s="155"/>
      <c r="K13" s="71"/>
      <c r="L13" s="155"/>
      <c r="M13" s="71"/>
      <c r="N13" s="155"/>
      <c r="O13" s="71"/>
      <c r="P13" s="72" t="s">
        <v>32</v>
      </c>
      <c r="S13" s="69"/>
    </row>
    <row r="14" spans="1:19" ht="26.1" customHeight="1">
      <c r="A14" s="3">
        <v>1</v>
      </c>
      <c r="B14" s="215"/>
      <c r="C14" s="212"/>
      <c r="D14" s="212"/>
      <c r="E14" s="9" t="s">
        <v>28</v>
      </c>
      <c r="F14" s="73">
        <v>6105</v>
      </c>
      <c r="G14" s="9" t="s">
        <v>19</v>
      </c>
      <c r="H14" s="68"/>
      <c r="I14" s="194"/>
      <c r="J14" s="156"/>
      <c r="K14" s="74"/>
      <c r="L14" s="156"/>
      <c r="M14" s="74"/>
      <c r="N14" s="156"/>
      <c r="O14" s="74"/>
      <c r="P14" s="67" t="s">
        <v>33</v>
      </c>
      <c r="S14" s="73"/>
    </row>
    <row r="15" spans="1:19" ht="26.1" customHeight="1">
      <c r="A15" s="3">
        <v>1</v>
      </c>
      <c r="B15" s="215"/>
      <c r="C15" s="212"/>
      <c r="D15" s="212"/>
      <c r="E15" s="191" t="s">
        <v>3</v>
      </c>
      <c r="F15" s="73">
        <v>15290</v>
      </c>
      <c r="G15" s="9" t="s">
        <v>19</v>
      </c>
      <c r="H15" s="68"/>
      <c r="I15" s="194"/>
      <c r="J15" s="156"/>
      <c r="K15" s="74"/>
      <c r="L15" s="156"/>
      <c r="M15" s="74"/>
      <c r="N15" s="156"/>
      <c r="O15" s="74"/>
      <c r="P15" s="67" t="s">
        <v>199</v>
      </c>
      <c r="S15" s="73"/>
    </row>
    <row r="16" spans="1:19" ht="26.1" customHeight="1">
      <c r="A16" s="3">
        <v>1</v>
      </c>
      <c r="B16" s="215"/>
      <c r="C16" s="212"/>
      <c r="D16" s="212"/>
      <c r="E16" s="9" t="s">
        <v>30</v>
      </c>
      <c r="F16" s="73">
        <v>1879</v>
      </c>
      <c r="G16" s="9" t="s">
        <v>19</v>
      </c>
      <c r="H16" s="68"/>
      <c r="I16" s="194"/>
      <c r="J16" s="156"/>
      <c r="K16" s="74"/>
      <c r="L16" s="156"/>
      <c r="M16" s="74"/>
      <c r="N16" s="156"/>
      <c r="O16" s="74"/>
      <c r="P16" s="67" t="s">
        <v>200</v>
      </c>
      <c r="S16" s="73"/>
    </row>
    <row r="17" spans="1:19" ht="26.1" customHeight="1">
      <c r="A17" s="3">
        <v>1</v>
      </c>
      <c r="B17" s="215"/>
      <c r="C17" s="212" t="s">
        <v>47</v>
      </c>
      <c r="D17" s="212" t="s">
        <v>31</v>
      </c>
      <c r="E17" s="9" t="s">
        <v>27</v>
      </c>
      <c r="F17" s="73">
        <v>4829</v>
      </c>
      <c r="G17" s="9" t="s">
        <v>19</v>
      </c>
      <c r="H17" s="68"/>
      <c r="I17" s="194"/>
      <c r="J17" s="156"/>
      <c r="K17" s="74"/>
      <c r="L17" s="156"/>
      <c r="M17" s="74"/>
      <c r="N17" s="156"/>
      <c r="O17" s="74"/>
      <c r="P17" s="67" t="s">
        <v>201</v>
      </c>
      <c r="S17" s="73"/>
    </row>
    <row r="18" spans="1:19" ht="26.1" customHeight="1">
      <c r="A18" s="3">
        <v>1</v>
      </c>
      <c r="B18" s="215"/>
      <c r="C18" s="212"/>
      <c r="D18" s="212"/>
      <c r="E18" s="9" t="s">
        <v>28</v>
      </c>
      <c r="F18" s="73">
        <v>1003</v>
      </c>
      <c r="G18" s="9" t="s">
        <v>19</v>
      </c>
      <c r="H18" s="68"/>
      <c r="I18" s="194"/>
      <c r="J18" s="156"/>
      <c r="K18" s="74"/>
      <c r="L18" s="156"/>
      <c r="M18" s="74"/>
      <c r="N18" s="156"/>
      <c r="O18" s="74"/>
      <c r="P18" s="67" t="s">
        <v>202</v>
      </c>
      <c r="S18" s="73"/>
    </row>
    <row r="19" spans="1:19" ht="26.1" hidden="1" customHeight="1">
      <c r="A19" s="3">
        <v>1</v>
      </c>
      <c r="B19" s="215"/>
      <c r="C19" s="212"/>
      <c r="D19" s="212" t="s">
        <v>7</v>
      </c>
      <c r="E19" s="9" t="s">
        <v>27</v>
      </c>
      <c r="F19" s="73" t="e">
        <f>#REF!</f>
        <v>#REF!</v>
      </c>
      <c r="G19" s="9" t="s">
        <v>19</v>
      </c>
      <c r="H19" s="68">
        <f t="shared" ref="H19:H20" si="5">SUM(J19,L19,N19)</f>
        <v>0</v>
      </c>
      <c r="I19" s="194" t="e">
        <f t="shared" ref="I19:I20" si="6">K19+M19+O19</f>
        <v>#REF!</v>
      </c>
      <c r="J19" s="156"/>
      <c r="K19" s="74" t="e">
        <f t="shared" ref="K19:K20" si="7">F19*J19</f>
        <v>#REF!</v>
      </c>
      <c r="L19" s="156"/>
      <c r="M19" s="74" t="e">
        <f t="shared" ref="M19:M20" si="8">L19*F19</f>
        <v>#REF!</v>
      </c>
      <c r="N19" s="156"/>
      <c r="O19" s="74" t="e">
        <f t="shared" ref="O19:O20" si="9">N19*F19</f>
        <v>#REF!</v>
      </c>
      <c r="P19" s="67" t="s">
        <v>24</v>
      </c>
      <c r="S19" s="73"/>
    </row>
    <row r="20" spans="1:19" ht="26.1" hidden="1" customHeight="1">
      <c r="A20" s="3">
        <v>1</v>
      </c>
      <c r="B20" s="216"/>
      <c r="C20" s="213"/>
      <c r="D20" s="213"/>
      <c r="E20" s="193" t="s">
        <v>28</v>
      </c>
      <c r="F20" s="138" t="e">
        <f>#REF!</f>
        <v>#REF!</v>
      </c>
      <c r="G20" s="193" t="s">
        <v>19</v>
      </c>
      <c r="H20" s="75">
        <f t="shared" si="5"/>
        <v>0</v>
      </c>
      <c r="I20" s="142" t="e">
        <f t="shared" si="6"/>
        <v>#REF!</v>
      </c>
      <c r="J20" s="195"/>
      <c r="K20" s="76" t="e">
        <f t="shared" si="7"/>
        <v>#REF!</v>
      </c>
      <c r="L20" s="195"/>
      <c r="M20" s="76" t="e">
        <f t="shared" si="8"/>
        <v>#REF!</v>
      </c>
      <c r="N20" s="195"/>
      <c r="O20" s="76" t="e">
        <f t="shared" si="9"/>
        <v>#REF!</v>
      </c>
      <c r="P20" s="10" t="s">
        <v>25</v>
      </c>
      <c r="S20" s="73"/>
    </row>
    <row r="21" spans="1:19" ht="26.1" hidden="1" customHeight="1">
      <c r="A21" s="3">
        <v>1</v>
      </c>
      <c r="B21" s="214" t="s">
        <v>38</v>
      </c>
      <c r="C21" s="211" t="s">
        <v>147</v>
      </c>
      <c r="D21" s="211" t="s">
        <v>26</v>
      </c>
      <c r="E21" s="192" t="s">
        <v>27</v>
      </c>
      <c r="F21" s="69" t="e">
        <f>#REF!</f>
        <v>#REF!</v>
      </c>
      <c r="G21" s="192" t="s">
        <v>19</v>
      </c>
      <c r="H21" s="70">
        <f t="shared" ref="H21:H45" si="10">SUM(J21,L21,N21)</f>
        <v>0</v>
      </c>
      <c r="I21" s="140" t="e">
        <f t="shared" ref="I21:I45" si="11">K21+M21+O21</f>
        <v>#REF!</v>
      </c>
      <c r="J21" s="155"/>
      <c r="K21" s="71" t="e">
        <f t="shared" ref="K21:K45" si="12">F21*J21</f>
        <v>#REF!</v>
      </c>
      <c r="L21" s="155"/>
      <c r="M21" s="71" t="e">
        <f t="shared" ref="M21:M45" si="13">L21*F21</f>
        <v>#REF!</v>
      </c>
      <c r="N21" s="155"/>
      <c r="O21" s="71" t="e">
        <f t="shared" ref="O21:O45" si="14">N21*F21</f>
        <v>#REF!</v>
      </c>
      <c r="P21" s="72"/>
    </row>
    <row r="22" spans="1:19" ht="26.1" hidden="1" customHeight="1">
      <c r="A22" s="3">
        <v>1</v>
      </c>
      <c r="B22" s="215"/>
      <c r="C22" s="212"/>
      <c r="D22" s="212"/>
      <c r="E22" s="9" t="s">
        <v>28</v>
      </c>
      <c r="F22" s="73" t="e">
        <f>#REF!</f>
        <v>#REF!</v>
      </c>
      <c r="G22" s="9" t="s">
        <v>19</v>
      </c>
      <c r="H22" s="68">
        <f t="shared" si="10"/>
        <v>0</v>
      </c>
      <c r="I22" s="194" t="e">
        <f t="shared" si="11"/>
        <v>#REF!</v>
      </c>
      <c r="J22" s="156"/>
      <c r="K22" s="74" t="e">
        <f t="shared" si="12"/>
        <v>#REF!</v>
      </c>
      <c r="L22" s="156"/>
      <c r="M22" s="74" t="e">
        <f t="shared" si="13"/>
        <v>#REF!</v>
      </c>
      <c r="N22" s="156"/>
      <c r="O22" s="74" t="e">
        <f t="shared" si="14"/>
        <v>#REF!</v>
      </c>
      <c r="P22" s="67"/>
    </row>
    <row r="23" spans="1:19" ht="26.1" hidden="1" customHeight="1">
      <c r="A23" s="3">
        <v>1</v>
      </c>
      <c r="B23" s="215"/>
      <c r="C23" s="212"/>
      <c r="D23" s="212"/>
      <c r="E23" s="191" t="s">
        <v>3</v>
      </c>
      <c r="F23" s="73" t="e">
        <f>#REF!</f>
        <v>#REF!</v>
      </c>
      <c r="G23" s="9" t="s">
        <v>19</v>
      </c>
      <c r="H23" s="68">
        <f t="shared" si="10"/>
        <v>0</v>
      </c>
      <c r="I23" s="194" t="e">
        <f t="shared" si="11"/>
        <v>#REF!</v>
      </c>
      <c r="J23" s="156"/>
      <c r="K23" s="74" t="e">
        <f t="shared" si="12"/>
        <v>#REF!</v>
      </c>
      <c r="L23" s="156"/>
      <c r="M23" s="74" t="e">
        <f t="shared" si="13"/>
        <v>#REF!</v>
      </c>
      <c r="N23" s="156"/>
      <c r="O23" s="74" t="e">
        <f t="shared" si="14"/>
        <v>#REF!</v>
      </c>
      <c r="P23" s="67"/>
    </row>
    <row r="24" spans="1:19" ht="26.1" hidden="1" customHeight="1">
      <c r="A24" s="3">
        <v>1</v>
      </c>
      <c r="B24" s="215"/>
      <c r="C24" s="212"/>
      <c r="D24" s="212"/>
      <c r="E24" s="9" t="s">
        <v>30</v>
      </c>
      <c r="F24" s="73" t="e">
        <f>#REF!</f>
        <v>#REF!</v>
      </c>
      <c r="G24" s="9" t="s">
        <v>19</v>
      </c>
      <c r="H24" s="68">
        <f t="shared" si="10"/>
        <v>0</v>
      </c>
      <c r="I24" s="194" t="e">
        <f t="shared" si="11"/>
        <v>#REF!</v>
      </c>
      <c r="J24" s="156"/>
      <c r="K24" s="74" t="e">
        <f t="shared" si="12"/>
        <v>#REF!</v>
      </c>
      <c r="L24" s="156"/>
      <c r="M24" s="74" t="e">
        <f t="shared" si="13"/>
        <v>#REF!</v>
      </c>
      <c r="N24" s="156"/>
      <c r="O24" s="74" t="e">
        <f t="shared" si="14"/>
        <v>#REF!</v>
      </c>
      <c r="P24" s="67"/>
    </row>
    <row r="25" spans="1:19" ht="26.1" hidden="1" customHeight="1">
      <c r="A25" s="3">
        <v>1</v>
      </c>
      <c r="B25" s="215"/>
      <c r="C25" s="212" t="s">
        <v>148</v>
      </c>
      <c r="D25" s="212" t="s">
        <v>31</v>
      </c>
      <c r="E25" s="9" t="s">
        <v>27</v>
      </c>
      <c r="F25" s="73" t="e">
        <f>#REF!</f>
        <v>#REF!</v>
      </c>
      <c r="G25" s="9" t="s">
        <v>19</v>
      </c>
      <c r="H25" s="68">
        <f t="shared" si="10"/>
        <v>0</v>
      </c>
      <c r="I25" s="194" t="e">
        <f t="shared" si="11"/>
        <v>#REF!</v>
      </c>
      <c r="J25" s="156"/>
      <c r="K25" s="74" t="e">
        <f t="shared" si="12"/>
        <v>#REF!</v>
      </c>
      <c r="L25" s="156"/>
      <c r="M25" s="74" t="e">
        <f t="shared" si="13"/>
        <v>#REF!</v>
      </c>
      <c r="N25" s="156"/>
      <c r="O25" s="74" t="e">
        <f t="shared" si="14"/>
        <v>#REF!</v>
      </c>
      <c r="P25" s="67"/>
    </row>
    <row r="26" spans="1:19" ht="26.1" hidden="1" customHeight="1">
      <c r="A26" s="3">
        <v>1</v>
      </c>
      <c r="B26" s="215"/>
      <c r="C26" s="212"/>
      <c r="D26" s="212"/>
      <c r="E26" s="9" t="s">
        <v>28</v>
      </c>
      <c r="F26" s="73" t="e">
        <f>#REF!</f>
        <v>#REF!</v>
      </c>
      <c r="G26" s="9" t="s">
        <v>19</v>
      </c>
      <c r="H26" s="68">
        <f t="shared" si="10"/>
        <v>0</v>
      </c>
      <c r="I26" s="194" t="e">
        <f t="shared" si="11"/>
        <v>#REF!</v>
      </c>
      <c r="J26" s="156"/>
      <c r="K26" s="74" t="e">
        <f t="shared" si="12"/>
        <v>#REF!</v>
      </c>
      <c r="L26" s="156"/>
      <c r="M26" s="74" t="e">
        <f t="shared" si="13"/>
        <v>#REF!</v>
      </c>
      <c r="N26" s="156"/>
      <c r="O26" s="74" t="e">
        <f t="shared" si="14"/>
        <v>#REF!</v>
      </c>
      <c r="P26" s="67"/>
    </row>
    <row r="27" spans="1:19" ht="26.1" hidden="1" customHeight="1">
      <c r="A27" s="3">
        <v>1</v>
      </c>
      <c r="B27" s="215"/>
      <c r="C27" s="212"/>
      <c r="D27" s="212" t="s">
        <v>7</v>
      </c>
      <c r="E27" s="9" t="s">
        <v>27</v>
      </c>
      <c r="F27" s="73" t="e">
        <f>#REF!</f>
        <v>#REF!</v>
      </c>
      <c r="G27" s="9"/>
      <c r="H27" s="68"/>
      <c r="I27" s="194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1</v>
      </c>
      <c r="B28" s="216"/>
      <c r="C28" s="213"/>
      <c r="D28" s="213"/>
      <c r="E28" s="193" t="s">
        <v>28</v>
      </c>
      <c r="F28" s="138" t="e">
        <f>#REF!</f>
        <v>#REF!</v>
      </c>
      <c r="G28" s="193"/>
      <c r="H28" s="75"/>
      <c r="I28" s="142"/>
      <c r="J28" s="195"/>
      <c r="K28" s="76"/>
      <c r="L28" s="195"/>
      <c r="M28" s="76"/>
      <c r="N28" s="195"/>
      <c r="O28" s="76"/>
      <c r="P28" s="10"/>
    </row>
    <row r="29" spans="1:19" ht="26.1" hidden="1" customHeight="1">
      <c r="A29" s="3">
        <v>1</v>
      </c>
      <c r="B29" s="214" t="s">
        <v>193</v>
      </c>
      <c r="C29" s="217" t="s">
        <v>147</v>
      </c>
      <c r="D29" s="217" t="s">
        <v>26</v>
      </c>
      <c r="E29" s="17" t="s">
        <v>27</v>
      </c>
      <c r="F29" s="69" t="e">
        <f>#REF!</f>
        <v>#REF!</v>
      </c>
      <c r="G29" s="17" t="s">
        <v>19</v>
      </c>
      <c r="H29" s="70">
        <f t="shared" si="10"/>
        <v>0</v>
      </c>
      <c r="I29" s="97" t="e">
        <f t="shared" si="11"/>
        <v>#REF!</v>
      </c>
      <c r="J29" s="155"/>
      <c r="K29" s="100" t="e">
        <f t="shared" si="12"/>
        <v>#REF!</v>
      </c>
      <c r="L29" s="155"/>
      <c r="M29" s="71" t="e">
        <f t="shared" si="13"/>
        <v>#REF!</v>
      </c>
      <c r="N29" s="155"/>
      <c r="O29" s="71" t="e">
        <f t="shared" si="14"/>
        <v>#REF!</v>
      </c>
      <c r="P29" s="72"/>
    </row>
    <row r="30" spans="1:19" ht="26.1" hidden="1" customHeight="1">
      <c r="A30" s="3">
        <v>1</v>
      </c>
      <c r="B30" s="215"/>
      <c r="C30" s="218"/>
      <c r="D30" s="218"/>
      <c r="E30" s="9" t="s">
        <v>28</v>
      </c>
      <c r="F30" s="73" t="e">
        <f>#REF!</f>
        <v>#REF!</v>
      </c>
      <c r="G30" s="9" t="s">
        <v>19</v>
      </c>
      <c r="H30" s="68">
        <f t="shared" si="10"/>
        <v>0</v>
      </c>
      <c r="I30" s="98" t="e">
        <f t="shared" si="11"/>
        <v>#REF!</v>
      </c>
      <c r="J30" s="156"/>
      <c r="K30" s="101" t="e">
        <f t="shared" si="12"/>
        <v>#REF!</v>
      </c>
      <c r="L30" s="156"/>
      <c r="M30" s="74" t="e">
        <f t="shared" si="13"/>
        <v>#REF!</v>
      </c>
      <c r="N30" s="156"/>
      <c r="O30" s="74" t="e">
        <f t="shared" si="14"/>
        <v>#REF!</v>
      </c>
      <c r="P30" s="67"/>
    </row>
    <row r="31" spans="1:19" ht="26.1" hidden="1" customHeight="1">
      <c r="A31" s="3">
        <v>1</v>
      </c>
      <c r="B31" s="215"/>
      <c r="C31" s="218"/>
      <c r="D31" s="218"/>
      <c r="E31" s="191" t="s">
        <v>3</v>
      </c>
      <c r="F31" s="73" t="e">
        <f>#REF!</f>
        <v>#REF!</v>
      </c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1</v>
      </c>
      <c r="B32" s="215"/>
      <c r="C32" s="219"/>
      <c r="D32" s="219"/>
      <c r="E32" s="9" t="s">
        <v>30</v>
      </c>
      <c r="F32" s="73" t="e">
        <f>#REF!</f>
        <v>#REF!</v>
      </c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1</v>
      </c>
      <c r="B33" s="215"/>
      <c r="C33" s="212" t="s">
        <v>148</v>
      </c>
      <c r="D33" s="212" t="s">
        <v>31</v>
      </c>
      <c r="E33" s="9" t="s">
        <v>27</v>
      </c>
      <c r="F33" s="73" t="e">
        <f>#REF!</f>
        <v>#REF!</v>
      </c>
      <c r="G33" s="9" t="s">
        <v>19</v>
      </c>
      <c r="H33" s="68">
        <f t="shared" si="10"/>
        <v>0</v>
      </c>
      <c r="I33" s="98" t="e">
        <f t="shared" si="11"/>
        <v>#REF!</v>
      </c>
      <c r="J33" s="156"/>
      <c r="K33" s="101" t="e">
        <f t="shared" si="12"/>
        <v>#REF!</v>
      </c>
      <c r="L33" s="156"/>
      <c r="M33" s="74" t="e">
        <f t="shared" si="13"/>
        <v>#REF!</v>
      </c>
      <c r="N33" s="156"/>
      <c r="O33" s="74" t="e">
        <f t="shared" si="14"/>
        <v>#REF!</v>
      </c>
      <c r="P33" s="67"/>
    </row>
    <row r="34" spans="1:16" ht="26.1" hidden="1" customHeight="1">
      <c r="A34" s="3">
        <v>1</v>
      </c>
      <c r="B34" s="215"/>
      <c r="C34" s="212"/>
      <c r="D34" s="212"/>
      <c r="E34" s="9" t="s">
        <v>28</v>
      </c>
      <c r="F34" s="73" t="e">
        <f>#REF!</f>
        <v>#REF!</v>
      </c>
      <c r="G34" s="9" t="s">
        <v>19</v>
      </c>
      <c r="H34" s="68">
        <f t="shared" si="10"/>
        <v>0</v>
      </c>
      <c r="I34" s="98" t="e">
        <f t="shared" si="11"/>
        <v>#REF!</v>
      </c>
      <c r="J34" s="156"/>
      <c r="K34" s="101" t="e">
        <f t="shared" si="12"/>
        <v>#REF!</v>
      </c>
      <c r="L34" s="156"/>
      <c r="M34" s="74" t="e">
        <f t="shared" si="13"/>
        <v>#REF!</v>
      </c>
      <c r="N34" s="156"/>
      <c r="O34" s="74" t="e">
        <f t="shared" si="14"/>
        <v>#REF!</v>
      </c>
      <c r="P34" s="67"/>
    </row>
    <row r="35" spans="1:16" ht="26.1" hidden="1" customHeight="1">
      <c r="A35" s="3">
        <v>1</v>
      </c>
      <c r="B35" s="215"/>
      <c r="C35" s="212"/>
      <c r="D35" s="212" t="s">
        <v>7</v>
      </c>
      <c r="E35" s="9" t="s">
        <v>27</v>
      </c>
      <c r="F35" s="73" t="e">
        <f>#REF!</f>
        <v>#REF!</v>
      </c>
      <c r="G35" s="9" t="s">
        <v>19</v>
      </c>
      <c r="H35" s="68">
        <f t="shared" si="10"/>
        <v>0</v>
      </c>
      <c r="I35" s="98" t="e">
        <f t="shared" si="11"/>
        <v>#REF!</v>
      </c>
      <c r="J35" s="156"/>
      <c r="K35" s="101" t="e">
        <f t="shared" si="12"/>
        <v>#REF!</v>
      </c>
      <c r="L35" s="156"/>
      <c r="M35" s="74" t="e">
        <f t="shared" si="13"/>
        <v>#REF!</v>
      </c>
      <c r="N35" s="156"/>
      <c r="O35" s="74" t="e">
        <f t="shared" si="14"/>
        <v>#REF!</v>
      </c>
      <c r="P35" s="67"/>
    </row>
    <row r="36" spans="1:16" ht="26.1" hidden="1" customHeight="1">
      <c r="A36" s="3">
        <v>1</v>
      </c>
      <c r="B36" s="216"/>
      <c r="C36" s="213"/>
      <c r="D36" s="213"/>
      <c r="E36" s="24" t="s">
        <v>28</v>
      </c>
      <c r="F36" s="73" t="e">
        <f>#REF!</f>
        <v>#REF!</v>
      </c>
      <c r="G36" s="24" t="s">
        <v>19</v>
      </c>
      <c r="H36" s="75">
        <f t="shared" si="10"/>
        <v>0</v>
      </c>
      <c r="I36" s="99" t="e">
        <f t="shared" si="11"/>
        <v>#REF!</v>
      </c>
      <c r="J36" s="157"/>
      <c r="K36" s="102" t="e">
        <f t="shared" si="12"/>
        <v>#REF!</v>
      </c>
      <c r="L36" s="157"/>
      <c r="M36" s="76" t="e">
        <f t="shared" si="13"/>
        <v>#REF!</v>
      </c>
      <c r="N36" s="157"/>
      <c r="O36" s="76" t="e">
        <f t="shared" si="14"/>
        <v>#REF!</v>
      </c>
      <c r="P36" s="10"/>
    </row>
    <row r="37" spans="1:16" ht="26.1" hidden="1" customHeight="1">
      <c r="A37" s="3">
        <v>1</v>
      </c>
      <c r="B37" s="214" t="s">
        <v>192</v>
      </c>
      <c r="C37" s="211" t="s">
        <v>145</v>
      </c>
      <c r="D37" s="211" t="s">
        <v>26</v>
      </c>
      <c r="E37" s="192" t="s">
        <v>27</v>
      </c>
      <c r="F37" s="69" t="e">
        <f>#REF!</f>
        <v>#REF!</v>
      </c>
      <c r="G37" s="17" t="s">
        <v>19</v>
      </c>
      <c r="H37" s="70">
        <f t="shared" si="10"/>
        <v>0</v>
      </c>
      <c r="I37" s="97" t="e">
        <f t="shared" si="11"/>
        <v>#REF!</v>
      </c>
      <c r="J37" s="155"/>
      <c r="K37" s="100" t="e">
        <f t="shared" si="12"/>
        <v>#REF!</v>
      </c>
      <c r="L37" s="155"/>
      <c r="M37" s="71" t="e">
        <f t="shared" si="13"/>
        <v>#REF!</v>
      </c>
      <c r="N37" s="155"/>
      <c r="O37" s="71" t="e">
        <f t="shared" si="14"/>
        <v>#REF!</v>
      </c>
      <c r="P37" s="72"/>
    </row>
    <row r="38" spans="1:16" ht="26.1" hidden="1" customHeight="1">
      <c r="A38" s="3">
        <v>1</v>
      </c>
      <c r="B38" s="215"/>
      <c r="C38" s="212"/>
      <c r="D38" s="212"/>
      <c r="E38" s="9" t="s">
        <v>28</v>
      </c>
      <c r="F38" s="73" t="e">
        <f>#REF!</f>
        <v>#REF!</v>
      </c>
      <c r="G38" s="9" t="s">
        <v>19</v>
      </c>
      <c r="H38" s="68">
        <f t="shared" si="10"/>
        <v>0</v>
      </c>
      <c r="I38" s="98" t="e">
        <f t="shared" si="11"/>
        <v>#REF!</v>
      </c>
      <c r="J38" s="156"/>
      <c r="K38" s="101" t="e">
        <f t="shared" si="12"/>
        <v>#REF!</v>
      </c>
      <c r="L38" s="156"/>
      <c r="M38" s="74" t="e">
        <f t="shared" si="13"/>
        <v>#REF!</v>
      </c>
      <c r="N38" s="156"/>
      <c r="O38" s="74" t="e">
        <f t="shared" si="14"/>
        <v>#REF!</v>
      </c>
      <c r="P38" s="67"/>
    </row>
    <row r="39" spans="1:16" ht="26.1" hidden="1" customHeight="1">
      <c r="A39" s="3">
        <v>1</v>
      </c>
      <c r="B39" s="215"/>
      <c r="C39" s="212"/>
      <c r="D39" s="212"/>
      <c r="E39" s="191" t="s">
        <v>3</v>
      </c>
      <c r="F39" s="73" t="e">
        <f>#REF!</f>
        <v>#REF!</v>
      </c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1</v>
      </c>
      <c r="B40" s="215"/>
      <c r="C40" s="212"/>
      <c r="D40" s="212"/>
      <c r="E40" s="9" t="s">
        <v>30</v>
      </c>
      <c r="F40" s="73" t="e">
        <f>#REF!</f>
        <v>#REF!</v>
      </c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26.1" hidden="1" customHeight="1">
      <c r="A41" s="3">
        <v>1</v>
      </c>
      <c r="B41" s="215"/>
      <c r="C41" s="212" t="s">
        <v>146</v>
      </c>
      <c r="D41" s="212" t="s">
        <v>31</v>
      </c>
      <c r="E41" s="9" t="s">
        <v>27</v>
      </c>
      <c r="F41" s="73" t="e">
        <f>#REF!</f>
        <v>#REF!</v>
      </c>
      <c r="G41" s="9" t="s">
        <v>19</v>
      </c>
      <c r="H41" s="68">
        <f t="shared" si="10"/>
        <v>0</v>
      </c>
      <c r="I41" s="98" t="e">
        <f t="shared" si="11"/>
        <v>#REF!</v>
      </c>
      <c r="J41" s="156"/>
      <c r="K41" s="101" t="e">
        <f t="shared" si="12"/>
        <v>#REF!</v>
      </c>
      <c r="L41" s="156"/>
      <c r="M41" s="74" t="e">
        <f t="shared" si="13"/>
        <v>#REF!</v>
      </c>
      <c r="N41" s="156"/>
      <c r="O41" s="74" t="e">
        <f t="shared" si="14"/>
        <v>#REF!</v>
      </c>
      <c r="P41" s="67"/>
    </row>
    <row r="42" spans="1:16" ht="26.1" hidden="1" customHeight="1">
      <c r="A42" s="3">
        <v>1</v>
      </c>
      <c r="B42" s="215"/>
      <c r="C42" s="212"/>
      <c r="D42" s="212"/>
      <c r="E42" s="9" t="s">
        <v>28</v>
      </c>
      <c r="F42" s="73" t="e">
        <f>#REF!</f>
        <v>#REF!</v>
      </c>
      <c r="G42" s="9" t="s">
        <v>19</v>
      </c>
      <c r="H42" s="68">
        <f t="shared" si="10"/>
        <v>0</v>
      </c>
      <c r="I42" s="98" t="e">
        <f t="shared" si="11"/>
        <v>#REF!</v>
      </c>
      <c r="J42" s="156"/>
      <c r="K42" s="101" t="e">
        <f t="shared" si="12"/>
        <v>#REF!</v>
      </c>
      <c r="L42" s="156"/>
      <c r="M42" s="74" t="e">
        <f t="shared" si="13"/>
        <v>#REF!</v>
      </c>
      <c r="N42" s="156"/>
      <c r="O42" s="74" t="e">
        <f t="shared" si="14"/>
        <v>#REF!</v>
      </c>
      <c r="P42" s="67"/>
    </row>
    <row r="43" spans="1:16" ht="26.1" hidden="1" customHeight="1">
      <c r="A43" s="3">
        <v>1</v>
      </c>
      <c r="B43" s="215"/>
      <c r="C43" s="212"/>
      <c r="D43" s="212" t="s">
        <v>7</v>
      </c>
      <c r="E43" s="9" t="s">
        <v>27</v>
      </c>
      <c r="F43" s="73" t="e">
        <f>#REF!</f>
        <v>#REF!</v>
      </c>
      <c r="G43" s="9" t="s">
        <v>19</v>
      </c>
      <c r="H43" s="68">
        <f t="shared" si="10"/>
        <v>0</v>
      </c>
      <c r="I43" s="98" t="e">
        <f t="shared" si="11"/>
        <v>#REF!</v>
      </c>
      <c r="J43" s="156"/>
      <c r="K43" s="101" t="e">
        <f t="shared" si="12"/>
        <v>#REF!</v>
      </c>
      <c r="L43" s="156"/>
      <c r="M43" s="74" t="e">
        <f t="shared" si="13"/>
        <v>#REF!</v>
      </c>
      <c r="N43" s="156"/>
      <c r="O43" s="74" t="e">
        <f t="shared" si="14"/>
        <v>#REF!</v>
      </c>
      <c r="P43" s="67"/>
    </row>
    <row r="44" spans="1:16" ht="26.1" hidden="1" customHeight="1">
      <c r="A44" s="3">
        <v>1</v>
      </c>
      <c r="B44" s="216"/>
      <c r="C44" s="213"/>
      <c r="D44" s="213"/>
      <c r="E44" s="193" t="s">
        <v>28</v>
      </c>
      <c r="F44" s="73" t="e">
        <f>#REF!</f>
        <v>#REF!</v>
      </c>
      <c r="G44" s="24" t="s">
        <v>19</v>
      </c>
      <c r="H44" s="75">
        <f t="shared" si="10"/>
        <v>0</v>
      </c>
      <c r="I44" s="99" t="e">
        <f t="shared" si="11"/>
        <v>#REF!</v>
      </c>
      <c r="J44" s="157"/>
      <c r="K44" s="102" t="e">
        <f t="shared" si="12"/>
        <v>#REF!</v>
      </c>
      <c r="L44" s="157"/>
      <c r="M44" s="76" t="e">
        <f t="shared" si="13"/>
        <v>#REF!</v>
      </c>
      <c r="N44" s="157"/>
      <c r="O44" s="76" t="e">
        <f t="shared" si="14"/>
        <v>#REF!</v>
      </c>
      <c r="P44" s="10"/>
    </row>
    <row r="45" spans="1:16" ht="26.1" hidden="1" customHeight="1">
      <c r="A45" s="3">
        <v>1</v>
      </c>
      <c r="B45" s="243" t="s">
        <v>156</v>
      </c>
      <c r="C45" s="244"/>
      <c r="D45" s="244"/>
      <c r="E45" s="245"/>
      <c r="F45" s="11" t="e">
        <f>#REF!</f>
        <v>#REF!</v>
      </c>
      <c r="G45" s="12" t="s">
        <v>19</v>
      </c>
      <c r="H45" s="13">
        <f t="shared" si="10"/>
        <v>0</v>
      </c>
      <c r="I45" s="103" t="e">
        <f t="shared" si="11"/>
        <v>#REF!</v>
      </c>
      <c r="J45" s="158"/>
      <c r="K45" s="104" t="e">
        <f t="shared" si="12"/>
        <v>#REF!</v>
      </c>
      <c r="L45" s="158"/>
      <c r="M45" s="77" t="e">
        <f t="shared" si="13"/>
        <v>#REF!</v>
      </c>
      <c r="N45" s="158"/>
      <c r="O45" s="77" t="e">
        <f t="shared" si="14"/>
        <v>#REF!</v>
      </c>
      <c r="P45" s="78"/>
    </row>
    <row r="46" spans="1:16" ht="26.1" customHeight="1">
      <c r="A46" s="3">
        <v>1</v>
      </c>
      <c r="B46" s="274" t="s">
        <v>186</v>
      </c>
      <c r="C46" s="275"/>
      <c r="D46" s="275"/>
      <c r="E46" s="275"/>
      <c r="F46" s="185"/>
      <c r="G46" s="186"/>
      <c r="H46" s="187"/>
      <c r="I46" s="196"/>
      <c r="J46" s="188"/>
      <c r="K46" s="164"/>
      <c r="L46" s="188"/>
      <c r="M46" s="164"/>
      <c r="N46" s="188"/>
      <c r="O46" s="164"/>
      <c r="P46" s="189"/>
    </row>
    <row r="47" spans="1:16" ht="26.1" customHeight="1">
      <c r="A47" s="3">
        <v>1</v>
      </c>
      <c r="B47" s="238" t="s">
        <v>149</v>
      </c>
      <c r="C47" s="239"/>
      <c r="D47" s="239"/>
      <c r="E47" s="240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41" t="s">
        <v>154</v>
      </c>
      <c r="C48" s="242"/>
      <c r="D48" s="242"/>
      <c r="E48" s="242"/>
      <c r="F48" s="69">
        <v>2</v>
      </c>
      <c r="G48" s="17" t="s">
        <v>155</v>
      </c>
      <c r="H48" s="70"/>
      <c r="I48" s="140"/>
      <c r="J48" s="139"/>
      <c r="K48" s="71">
        <f>F48*J48</f>
        <v>0</v>
      </c>
      <c r="L48" s="71"/>
      <c r="M48" s="71"/>
      <c r="N48" s="71"/>
      <c r="O48" s="71">
        <f>F48*N48</f>
        <v>0</v>
      </c>
      <c r="P48" s="141"/>
    </row>
    <row r="49" spans="1:16" ht="26.1" customHeight="1">
      <c r="A49" s="3">
        <v>1</v>
      </c>
      <c r="B49" s="274" t="s">
        <v>186</v>
      </c>
      <c r="C49" s="275"/>
      <c r="D49" s="275"/>
      <c r="E49" s="275"/>
      <c r="F49" s="185"/>
      <c r="G49" s="186"/>
      <c r="H49" s="187"/>
      <c r="I49" s="196"/>
      <c r="J49" s="188"/>
      <c r="K49" s="164">
        <f>SUM(K48:K48)</f>
        <v>0</v>
      </c>
      <c r="L49" s="188"/>
      <c r="M49" s="164"/>
      <c r="N49" s="188"/>
      <c r="O49" s="164">
        <f>SUM(O48:O48)</f>
        <v>0</v>
      </c>
      <c r="P49" s="189"/>
    </row>
    <row r="50" spans="1:16" ht="26.1" customHeight="1">
      <c r="A50" s="3">
        <v>1</v>
      </c>
      <c r="B50" s="246" t="s">
        <v>20</v>
      </c>
      <c r="C50" s="247"/>
      <c r="D50" s="247"/>
      <c r="E50" s="248"/>
      <c r="F50" s="11"/>
      <c r="G50" s="12"/>
      <c r="H50" s="13"/>
      <c r="I50" s="198"/>
      <c r="J50" s="199"/>
      <c r="K50" s="15">
        <f>K46+K49</f>
        <v>0</v>
      </c>
      <c r="L50" s="15"/>
      <c r="M50" s="15"/>
      <c r="N50" s="15"/>
      <c r="O50" s="15">
        <f>O46+O49</f>
        <v>0</v>
      </c>
      <c r="P50" s="16"/>
    </row>
    <row r="51" spans="1:16" ht="30" customHeight="1">
      <c r="A51" s="3">
        <v>1</v>
      </c>
      <c r="B51" s="249" t="s">
        <v>150</v>
      </c>
      <c r="C51" s="250"/>
      <c r="D51" s="250"/>
      <c r="E51" s="251"/>
      <c r="F51" s="278">
        <v>1</v>
      </c>
      <c r="G51" s="271" t="s">
        <v>21</v>
      </c>
      <c r="H51" s="284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52"/>
      <c r="C52" s="253"/>
      <c r="D52" s="253"/>
      <c r="E52" s="254"/>
      <c r="F52" s="279"/>
      <c r="G52" s="273"/>
      <c r="H52" s="285"/>
      <c r="I52" s="25">
        <f>O52</f>
        <v>0</v>
      </c>
      <c r="J52" s="160"/>
      <c r="K52" s="26">
        <f>K50</f>
        <v>0</v>
      </c>
      <c r="L52" s="166" t="s">
        <v>157</v>
      </c>
      <c r="M52" s="27">
        <v>0.126</v>
      </c>
      <c r="N52" s="171" t="s">
        <v>158</v>
      </c>
      <c r="O52" s="28">
        <f>INT(K52*M52)</f>
        <v>0</v>
      </c>
      <c r="P52" s="29"/>
    </row>
    <row r="53" spans="1:16" ht="30" customHeight="1">
      <c r="A53" s="3">
        <v>1</v>
      </c>
      <c r="B53" s="255" t="s">
        <v>151</v>
      </c>
      <c r="C53" s="256"/>
      <c r="D53" s="257"/>
      <c r="E53" s="257"/>
      <c r="F53" s="105">
        <v>1</v>
      </c>
      <c r="G53" s="96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58" t="s">
        <v>14</v>
      </c>
      <c r="C54" s="259"/>
      <c r="D54" s="259"/>
      <c r="E54" s="260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23"/>
      <c r="C55" s="224"/>
      <c r="D55" s="224"/>
      <c r="E55" s="225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157</v>
      </c>
      <c r="M55" s="55">
        <v>4.0500000000000001E-2</v>
      </c>
      <c r="N55" s="172" t="s">
        <v>158</v>
      </c>
      <c r="O55" s="47">
        <f>INT(K55*M55)</f>
        <v>0</v>
      </c>
      <c r="P55" s="56"/>
    </row>
    <row r="56" spans="1:16" ht="30" customHeight="1">
      <c r="A56" s="3">
        <v>1</v>
      </c>
      <c r="B56" s="220" t="s">
        <v>15</v>
      </c>
      <c r="C56" s="221"/>
      <c r="D56" s="221"/>
      <c r="E56" s="222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23"/>
      <c r="C57" s="224"/>
      <c r="D57" s="224"/>
      <c r="E57" s="225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157</v>
      </c>
      <c r="M57" s="55">
        <v>8.6999999999999994E-3</v>
      </c>
      <c r="N57" s="172" t="s">
        <v>158</v>
      </c>
      <c r="O57" s="47">
        <f>INT(K57*M57)</f>
        <v>0</v>
      </c>
      <c r="P57" s="56"/>
    </row>
    <row r="58" spans="1:16" ht="30" hidden="1" customHeight="1">
      <c r="A58" s="3">
        <v>2</v>
      </c>
      <c r="B58" s="220" t="s">
        <v>42</v>
      </c>
      <c r="C58" s="221"/>
      <c r="D58" s="221"/>
      <c r="E58" s="222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23"/>
      <c r="C59" s="224"/>
      <c r="D59" s="224"/>
      <c r="E59" s="225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157</v>
      </c>
      <c r="M59" s="55">
        <v>1.7000000000000001E-2</v>
      </c>
      <c r="N59" s="172" t="s">
        <v>158</v>
      </c>
      <c r="O59" s="47"/>
      <c r="P59" s="56"/>
    </row>
    <row r="60" spans="1:16" ht="30" hidden="1" customHeight="1">
      <c r="A60" s="3">
        <v>2</v>
      </c>
      <c r="B60" s="220" t="s">
        <v>43</v>
      </c>
      <c r="C60" s="221"/>
      <c r="D60" s="221"/>
      <c r="E60" s="222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23"/>
      <c r="C61" s="224"/>
      <c r="D61" s="224"/>
      <c r="E61" s="225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157</v>
      </c>
      <c r="M61" s="55">
        <v>2.4899999999999999E-2</v>
      </c>
      <c r="N61" s="172" t="s">
        <v>158</v>
      </c>
      <c r="O61" s="47"/>
      <c r="P61" s="56"/>
    </row>
    <row r="62" spans="1:16" ht="30" hidden="1" customHeight="1">
      <c r="A62" s="3">
        <v>2</v>
      </c>
      <c r="B62" s="220" t="s">
        <v>44</v>
      </c>
      <c r="C62" s="221"/>
      <c r="D62" s="221"/>
      <c r="E62" s="222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6.55%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23"/>
      <c r="C63" s="224"/>
      <c r="D63" s="224"/>
      <c r="E63" s="225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157</v>
      </c>
      <c r="M63" s="55">
        <v>6.5500000000000003E-2</v>
      </c>
      <c r="N63" s="172" t="s">
        <v>158</v>
      </c>
      <c r="O63" s="47"/>
      <c r="P63" s="56"/>
    </row>
    <row r="64" spans="1:16" ht="30" customHeight="1">
      <c r="A64" s="3">
        <v>1</v>
      </c>
      <c r="B64" s="220" t="s">
        <v>45</v>
      </c>
      <c r="C64" s="221"/>
      <c r="D64" s="221"/>
      <c r="E64" s="222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23"/>
      <c r="C65" s="224"/>
      <c r="D65" s="224"/>
      <c r="E65" s="225"/>
      <c r="F65" s="43"/>
      <c r="G65" s="44"/>
      <c r="H65" s="43"/>
      <c r="I65" s="65">
        <f>O65</f>
        <v>0</v>
      </c>
      <c r="J65" s="161"/>
      <c r="K65" s="46">
        <f>K50+M50</f>
        <v>0</v>
      </c>
      <c r="L65" s="167" t="s">
        <v>157</v>
      </c>
      <c r="M65" s="55">
        <v>1.8499999999999999E-2</v>
      </c>
      <c r="N65" s="172" t="s">
        <v>158</v>
      </c>
      <c r="O65" s="47">
        <f>INT(K65*M65)</f>
        <v>0</v>
      </c>
      <c r="P65" s="56"/>
    </row>
    <row r="66" spans="1:16" ht="30" customHeight="1">
      <c r="A66" s="3">
        <v>1</v>
      </c>
      <c r="B66" s="261" t="s">
        <v>16</v>
      </c>
      <c r="C66" s="262"/>
      <c r="D66" s="262"/>
      <c r="E66" s="263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64"/>
      <c r="C67" s="265"/>
      <c r="D67" s="265"/>
      <c r="E67" s="266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157</v>
      </c>
      <c r="M67" s="27">
        <v>7.9000000000000001E-2</v>
      </c>
      <c r="N67" s="171" t="s">
        <v>158</v>
      </c>
      <c r="O67" s="64">
        <f>INT(K67*M67)</f>
        <v>0</v>
      </c>
      <c r="P67" s="29"/>
    </row>
    <row r="68" spans="1:16" ht="30" customHeight="1">
      <c r="A68" s="3">
        <v>1</v>
      </c>
      <c r="B68" s="267" t="s">
        <v>152</v>
      </c>
      <c r="C68" s="268"/>
      <c r="D68" s="268"/>
      <c r="E68" s="269"/>
      <c r="F68" s="280">
        <v>1</v>
      </c>
      <c r="G68" s="282" t="s">
        <v>21</v>
      </c>
      <c r="H68" s="276"/>
      <c r="I68" s="92"/>
      <c r="J68" s="19" t="str">
        <f>" ☞일반관리비 : (순공사원가)의 "&amp;(M69*100)&amp;"%"</f>
        <v xml:space="preserve"> ☞일반관리비 : (순공사원가)의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38"/>
      <c r="C69" s="239"/>
      <c r="D69" s="239"/>
      <c r="E69" s="240"/>
      <c r="F69" s="281"/>
      <c r="G69" s="283"/>
      <c r="H69" s="277"/>
      <c r="I69" s="66">
        <f>O69</f>
        <v>0</v>
      </c>
      <c r="J69" s="160"/>
      <c r="K69" s="26">
        <f>I50+I52+I53</f>
        <v>0</v>
      </c>
      <c r="L69" s="166" t="s">
        <v>157</v>
      </c>
      <c r="M69" s="27">
        <v>0.06</v>
      </c>
      <c r="N69" s="171" t="s">
        <v>158</v>
      </c>
      <c r="O69" s="64">
        <f>INT(K69*M69)</f>
        <v>0</v>
      </c>
      <c r="P69" s="29"/>
    </row>
    <row r="70" spans="1:16" ht="30" customHeight="1">
      <c r="A70" s="3">
        <v>1</v>
      </c>
      <c r="B70" s="267" t="s">
        <v>153</v>
      </c>
      <c r="C70" s="268"/>
      <c r="D70" s="268"/>
      <c r="E70" s="269"/>
      <c r="F70" s="280">
        <v>1</v>
      </c>
      <c r="G70" s="282" t="s">
        <v>21</v>
      </c>
      <c r="H70" s="276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38"/>
      <c r="C71" s="239"/>
      <c r="D71" s="239"/>
      <c r="E71" s="240"/>
      <c r="F71" s="281"/>
      <c r="G71" s="283"/>
      <c r="H71" s="277"/>
      <c r="I71" s="66">
        <f>O71</f>
        <v>0</v>
      </c>
      <c r="J71" s="160"/>
      <c r="K71" s="26">
        <f>I50+I52+I53+I69-M50</f>
        <v>0</v>
      </c>
      <c r="L71" s="166" t="s">
        <v>157</v>
      </c>
      <c r="M71" s="175">
        <v>0.15</v>
      </c>
      <c r="N71" s="171" t="s">
        <v>158</v>
      </c>
      <c r="O71" s="64">
        <f>INT(K71*M71)</f>
        <v>0</v>
      </c>
      <c r="P71" s="29"/>
    </row>
    <row r="72" spans="1:16" ht="30" customHeight="1">
      <c r="A72" s="3">
        <v>1</v>
      </c>
      <c r="B72" s="261" t="s">
        <v>17</v>
      </c>
      <c r="C72" s="262"/>
      <c r="D72" s="262"/>
      <c r="E72" s="263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70" t="s">
        <v>18</v>
      </c>
      <c r="C73" s="271"/>
      <c r="D73" s="271"/>
      <c r="E73" s="271"/>
      <c r="F73" s="280">
        <v>1</v>
      </c>
      <c r="G73" s="282" t="s">
        <v>21</v>
      </c>
      <c r="H73" s="276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72"/>
      <c r="C74" s="273"/>
      <c r="D74" s="273"/>
      <c r="E74" s="273"/>
      <c r="F74" s="281"/>
      <c r="G74" s="283"/>
      <c r="H74" s="277"/>
      <c r="I74" s="66">
        <f>O74</f>
        <v>0</v>
      </c>
      <c r="J74" s="162"/>
      <c r="K74" s="26">
        <f>I72</f>
        <v>0</v>
      </c>
      <c r="L74" s="166" t="s">
        <v>157</v>
      </c>
      <c r="M74" s="90">
        <v>0.1</v>
      </c>
      <c r="N74" s="171" t="s">
        <v>158</v>
      </c>
      <c r="O74" s="91">
        <f>INT(K74*M74)</f>
        <v>0</v>
      </c>
      <c r="P74" s="29"/>
    </row>
    <row r="75" spans="1:16" ht="60" customHeight="1">
      <c r="A75" s="3">
        <v>1</v>
      </c>
      <c r="B75" s="206" t="s">
        <v>190</v>
      </c>
      <c r="C75" s="207"/>
      <c r="D75" s="207"/>
      <c r="E75" s="207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206" t="s">
        <v>191</v>
      </c>
      <c r="C76" s="207"/>
      <c r="D76" s="207"/>
      <c r="E76" s="207"/>
      <c r="F76" s="30"/>
      <c r="G76" s="12"/>
      <c r="H76" s="30"/>
      <c r="I76" s="14">
        <f>ROUNDDOWN(I75,-3)</f>
        <v>0</v>
      </c>
      <c r="J76" s="197" t="s">
        <v>194</v>
      </c>
      <c r="K76" s="94"/>
      <c r="L76" s="94"/>
      <c r="M76" s="94"/>
      <c r="N76" s="94"/>
      <c r="O76" s="94"/>
      <c r="P76" s="95"/>
    </row>
  </sheetData>
  <mergeCells count="81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70" fitToHeight="9999" orientation="landscape" r:id="rId1"/>
  <headerFooter>
    <oddHeader>&amp;C&amp;"HY헤드라인M,굵게"&amp;40설   계   서   용   지   (을지)</oddHeader>
  </headerFooter>
  <rowBreaks count="1" manualBreakCount="1">
    <brk id="6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2018-04-24T00:09:02Z</cp:lastPrinted>
  <dcterms:created xsi:type="dcterms:W3CDTF">2012-03-07T02:46:43Z</dcterms:created>
  <dcterms:modified xsi:type="dcterms:W3CDTF">2018-04-26T23:56:59Z</dcterms:modified>
</cp:coreProperties>
</file>