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0" yWindow="0" windowWidth="21420" windowHeight="12810"/>
  </bookViews>
  <sheets>
    <sheet name="내역서" sheetId="9" r:id="rId1"/>
  </sheets>
  <definedNames>
    <definedName name="_xlnm.Print_Area" localSheetId="0">내역서!$A$1:$M$104</definedName>
    <definedName name="_xlnm.Print_Titles" localSheetId="0">내역서!$1:$4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7" i="9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79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4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J54" l="1"/>
  <c r="AF54"/>
  <c r="AB54"/>
  <c r="X54"/>
  <c r="Y54"/>
  <c r="AH79"/>
  <c r="AD79"/>
  <c r="Z79"/>
  <c r="V79"/>
  <c r="S79"/>
  <c r="T54"/>
  <c r="AK54"/>
  <c r="AG54"/>
  <c r="AC54"/>
  <c r="U54"/>
  <c r="AI79"/>
  <c r="AE79"/>
  <c r="AA79"/>
  <c r="W79"/>
  <c r="AH54"/>
  <c r="AD54"/>
  <c r="Z54"/>
  <c r="V54"/>
  <c r="AJ79"/>
  <c r="AF79"/>
  <c r="AB79"/>
  <c r="X79"/>
  <c r="AI54"/>
  <c r="AE54"/>
  <c r="AA54"/>
  <c r="W54"/>
  <c r="S54"/>
  <c r="AK79"/>
  <c r="AG79"/>
  <c r="AC79"/>
  <c r="Y79"/>
  <c r="U79"/>
  <c r="T79"/>
  <c r="R32"/>
  <c r="R90"/>
  <c r="R59" l="1"/>
  <c r="R85"/>
  <c r="R89"/>
  <c r="R88"/>
  <c r="R58"/>
  <c r="R31" l="1"/>
  <c r="R54" l="1"/>
  <c r="R39"/>
  <c r="R8"/>
  <c r="R6"/>
  <c r="R7"/>
  <c r="R9" l="1"/>
  <c r="R73" l="1"/>
  <c r="R56" l="1"/>
  <c r="R61" l="1"/>
  <c r="R87"/>
  <c r="R72" l="1"/>
  <c r="R79" s="1"/>
</calcChain>
</file>

<file path=xl/sharedStrings.xml><?xml version="1.0" encoding="utf-8"?>
<sst xmlns="http://schemas.openxmlformats.org/spreadsheetml/2006/main" count="271" uniqueCount="138">
  <si>
    <t>단위</t>
  </si>
  <si>
    <t>EA</t>
  </si>
  <si>
    <t>H형강(SS400)</t>
  </si>
  <si>
    <t>300*300*10*15mm</t>
  </si>
  <si>
    <t>TON</t>
  </si>
  <si>
    <t>ㄱ형강(아연도금)</t>
  </si>
  <si>
    <t>50*50*6mm</t>
  </si>
  <si>
    <t>KG</t>
  </si>
  <si>
    <t>M</t>
  </si>
  <si>
    <t>고장력볼트</t>
  </si>
  <si>
    <t>M20  L55</t>
  </si>
  <si>
    <t>조</t>
  </si>
  <si>
    <t>M20  L60</t>
  </si>
  <si>
    <t>구조용각형강관(백관)</t>
  </si>
  <si>
    <t xml:space="preserve"> 50*50*2.3t</t>
  </si>
  <si>
    <t>레미콘</t>
  </si>
  <si>
    <t>25-18-120</t>
  </si>
  <si>
    <t>M3</t>
  </si>
  <si>
    <t>25-24-120</t>
  </si>
  <si>
    <t>모래</t>
  </si>
  <si>
    <t>대구(도착도)</t>
  </si>
  <si>
    <t>쇄석골재</t>
  </si>
  <si>
    <t>시멘트</t>
  </si>
  <si>
    <t>40kg 포장품</t>
  </si>
  <si>
    <t>포</t>
  </si>
  <si>
    <t>아스콘</t>
  </si>
  <si>
    <t>표층용, #78 밀립도(13)</t>
  </si>
  <si>
    <t>앵커볼트</t>
  </si>
  <si>
    <t>M20  L500</t>
  </si>
  <si>
    <t>열연강판</t>
  </si>
  <si>
    <t>10t</t>
  </si>
  <si>
    <t>12t</t>
  </si>
  <si>
    <t>15t</t>
  </si>
  <si>
    <t>22t</t>
  </si>
  <si>
    <t>8t</t>
  </si>
  <si>
    <t>9t</t>
  </si>
  <si>
    <t>이형철근</t>
  </si>
  <si>
    <t>HD-10  SD35.40</t>
  </si>
  <si>
    <t>HD-16  SD35.40</t>
  </si>
  <si>
    <t>HD-22  SD35.40</t>
  </si>
  <si>
    <t>M2</t>
  </si>
  <si>
    <t>크레인(트럭)</t>
  </si>
  <si>
    <t xml:space="preserve"> 25 TON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</si>
  <si>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</si>
  <si>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</si>
  <si>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</si>
  <si>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</si>
  <si>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</si>
  <si>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</si>
  <si>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</si>
  <si>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HR</t>
  </si>
  <si>
    <t>기계경비</t>
  </si>
  <si>
    <t>01</t>
  </si>
  <si>
    <t>식</t>
  </si>
  <si>
    <t>합  계</t>
  </si>
  <si>
    <t>터파기(굴삭기타이어0.6M3)</t>
  </si>
  <si>
    <t>토사(자연상태), 작업보통</t>
  </si>
  <si>
    <t>잔토처리(현장내)</t>
  </si>
  <si>
    <t>굴삭기(타이어 0.6M3)</t>
  </si>
  <si>
    <t>되메우고다지기</t>
  </si>
  <si>
    <t>굴삭기타이어0.6M3+콤펙트1.5톤</t>
  </si>
  <si>
    <t>보차도경계석철거(화강암)</t>
  </si>
  <si>
    <t>기존재사용</t>
  </si>
  <si>
    <t>보차도경계석설치(화강암)</t>
  </si>
  <si>
    <t>재  료  비</t>
  </si>
  <si>
    <t>노  무  비</t>
  </si>
  <si>
    <t>경      비</t>
  </si>
  <si>
    <t>합      계</t>
  </si>
  <si>
    <t>백호우0.6M3+콤팩트1.5톤</t>
  </si>
  <si>
    <t>철근,장비사용</t>
  </si>
  <si>
    <t>무근,장비사용</t>
  </si>
  <si>
    <t>보통(미할증)</t>
  </si>
  <si>
    <t>벽</t>
  </si>
  <si>
    <t>유로폼</t>
  </si>
  <si>
    <t>Built up, 60ton 미만</t>
  </si>
  <si>
    <t>6층미만</t>
  </si>
  <si>
    <t>300톤미만,30본/t미만</t>
  </si>
  <si>
    <t>ø20 이하</t>
  </si>
  <si>
    <t>개당</t>
  </si>
  <si>
    <t>1.2T</t>
  </si>
  <si>
    <t>잡철물제작설치(철제)</t>
  </si>
  <si>
    <t>간단</t>
  </si>
  <si>
    <t>버너60mm포천석 몰탈200</t>
  </si>
  <si>
    <t>버너30mm포천석 몰탈40</t>
  </si>
  <si>
    <t>1종.1회</t>
  </si>
  <si>
    <t>철부 2회</t>
  </si>
  <si>
    <t>인력식소규모장비시공,표층,포장두께 7.5cm이하</t>
  </si>
  <si>
    <t>쇄석깔고다지기</t>
  </si>
  <si>
    <t>레미콘타설</t>
  </si>
  <si>
    <t>철근가공조립</t>
  </si>
  <si>
    <t>철골가공조립(가공부재 적은구조)</t>
  </si>
  <si>
    <t>철골세우기</t>
  </si>
  <si>
    <t>고장력볼트본조임</t>
  </si>
  <si>
    <t>무수축몰탈</t>
  </si>
  <si>
    <t>앵커볼트설치</t>
  </si>
  <si>
    <t>갈바륨강판접기</t>
  </si>
  <si>
    <t>화강석붙임(바닥)</t>
  </si>
  <si>
    <t>화강석붙임(벽,습식)</t>
  </si>
  <si>
    <t>녹막이페인트칠</t>
  </si>
  <si>
    <t>우레탄페인트 뿜칠</t>
  </si>
  <si>
    <t>일반아스팔트포장</t>
  </si>
  <si>
    <t>보도용블록철거</t>
  </si>
  <si>
    <t>보도용블록포장</t>
  </si>
  <si>
    <t>내       역      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</si>
  <si>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</si>
  <si>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</si>
  <si>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</si>
  <si>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</si>
  <si>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</si>
  <si>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</si>
  <si>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</si>
  <si>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</si>
  <si>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</si>
  <si>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</si>
  <si>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</si>
  <si>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</si>
  <si>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</si>
  <si>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일반 폐기물 처리비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</si>
  <si>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</si>
  <si>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</si>
  <si>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</si>
  <si>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</si>
  <si>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</si>
  <si>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</si>
  <si>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</si>
  <si>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</si>
  <si>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</si>
  <si>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1. 토공사</t>
  </si>
  <si>
    <t>평판재하시험</t>
  </si>
  <si>
    <t>회</t>
  </si>
  <si>
    <t>2. 철근콘크리트공사</t>
  </si>
  <si>
    <t>3. 철골공사</t>
  </si>
  <si>
    <t>4. 기타공사</t>
  </si>
  <si>
    <t>채널문자</t>
  </si>
  <si>
    <t>스카시문자</t>
  </si>
  <si>
    <t>말형상</t>
  </si>
  <si>
    <t>시공/장비대</t>
  </si>
  <si>
    <t>공사명 : 대덕승마장 입구 LED 입간판 설치공사</t>
    <phoneticPr fontId="2" type="noConversion"/>
  </si>
</sst>
</file>

<file path=xl/styles.xml><?xml version="1.0" encoding="utf-8"?>
<styleSheet xmlns="http://schemas.openxmlformats.org/spreadsheetml/2006/main">
  <numFmts count="2">
    <numFmt numFmtId="181" formatCode="###,###,###,##0.0###"/>
    <numFmt numFmtId="182" formatCode="###,###,###,###,###"/>
  </numFmts>
  <fonts count="4">
    <font>
      <sz val="11"/>
      <color theme="1"/>
      <name val="맑은 고딕"/>
      <family val="2"/>
      <charset val="129"/>
      <scheme val="minor"/>
    </font>
    <font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u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quotePrefix="1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1" xfId="0" quotePrefix="1" applyFont="1" applyBorder="1" applyAlignment="1">
      <alignment horizontal="right" vertical="center" shrinkToFit="1"/>
    </xf>
    <xf numFmtId="181" fontId="1" fillId="0" borderId="1" xfId="0" applyNumberFormat="1" applyFont="1" applyBorder="1" applyAlignment="1">
      <alignment horizontal="right" vertical="center" shrinkToFit="1"/>
    </xf>
    <xf numFmtId="182" fontId="1" fillId="0" borderId="1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181" fontId="1" fillId="0" borderId="2" xfId="0" applyNumberFormat="1" applyFont="1" applyBorder="1" applyAlignment="1">
      <alignment horizontal="right" vertical="center" shrinkToFit="1"/>
    </xf>
    <xf numFmtId="182" fontId="1" fillId="0" borderId="2" xfId="0" applyNumberFormat="1" applyFont="1" applyBorder="1" applyAlignment="1">
      <alignment horizontal="right" vertical="center" shrinkToFit="1"/>
    </xf>
    <xf numFmtId="0" fontId="1" fillId="0" borderId="2" xfId="0" quotePrefix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2" xfId="0" quotePrefix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105"/>
  <sheetViews>
    <sheetView tabSelected="1" workbookViewId="0">
      <selection activeCell="AO11" sqref="AO11"/>
    </sheetView>
  </sheetViews>
  <sheetFormatPr defaultRowHeight="10.5"/>
  <cols>
    <col min="1" max="2" width="19.625" style="1" customWidth="1"/>
    <col min="3" max="3" width="4.625" style="3" customWidth="1"/>
    <col min="4" max="5" width="7.5" style="2" customWidth="1"/>
    <col min="6" max="6" width="9.625" style="2" customWidth="1"/>
    <col min="7" max="7" width="7.5" style="2" customWidth="1"/>
    <col min="8" max="8" width="9.625" style="2" customWidth="1"/>
    <col min="9" max="9" width="7.5" style="2" customWidth="1"/>
    <col min="10" max="10" width="9.625" style="2" customWidth="1"/>
    <col min="11" max="11" width="7.5" style="2" customWidth="1"/>
    <col min="12" max="12" width="9.625" style="2" customWidth="1"/>
    <col min="13" max="13" width="7.375" style="2" customWidth="1"/>
    <col min="14" max="38" width="0" style="1" hidden="1" customWidth="1"/>
    <col min="39" max="16384" width="9" style="1"/>
  </cols>
  <sheetData>
    <row r="1" spans="1:38" ht="30" customHeight="1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38" ht="15.75" customHeight="1">
      <c r="A2" s="22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38" ht="17.25" customHeight="1">
      <c r="A3" s="21" t="s">
        <v>104</v>
      </c>
      <c r="B3" s="21" t="s">
        <v>105</v>
      </c>
      <c r="C3" s="21" t="s">
        <v>0</v>
      </c>
      <c r="D3" s="21" t="s">
        <v>43</v>
      </c>
      <c r="E3" s="21" t="s">
        <v>64</v>
      </c>
      <c r="F3" s="21"/>
      <c r="G3" s="21" t="s">
        <v>65</v>
      </c>
      <c r="H3" s="21"/>
      <c r="I3" s="21" t="s">
        <v>66</v>
      </c>
      <c r="J3" s="21"/>
      <c r="K3" s="21" t="s">
        <v>67</v>
      </c>
      <c r="L3" s="21"/>
      <c r="M3" s="21" t="s">
        <v>106</v>
      </c>
    </row>
    <row r="4" spans="1:38" ht="17.25" customHeight="1">
      <c r="A4" s="21"/>
      <c r="B4" s="21"/>
      <c r="C4" s="21"/>
      <c r="D4" s="21"/>
      <c r="E4" s="5" t="s">
        <v>44</v>
      </c>
      <c r="F4" s="5" t="s">
        <v>45</v>
      </c>
      <c r="G4" s="5" t="s">
        <v>44</v>
      </c>
      <c r="H4" s="5" t="s">
        <v>45</v>
      </c>
      <c r="I4" s="5" t="s">
        <v>44</v>
      </c>
      <c r="J4" s="5" t="s">
        <v>45</v>
      </c>
      <c r="K4" s="5" t="s">
        <v>44</v>
      </c>
      <c r="L4" s="5" t="s">
        <v>45</v>
      </c>
      <c r="M4" s="21"/>
      <c r="N4" s="1" t="s">
        <v>46</v>
      </c>
      <c r="O4" s="1" t="s">
        <v>47</v>
      </c>
      <c r="P4" s="1" t="s">
        <v>48</v>
      </c>
      <c r="Q4" s="1" t="s">
        <v>49</v>
      </c>
      <c r="R4" s="1" t="s">
        <v>51</v>
      </c>
      <c r="S4" s="1" t="s">
        <v>107</v>
      </c>
      <c r="T4" s="1" t="s">
        <v>108</v>
      </c>
      <c r="U4" s="1" t="s">
        <v>109</v>
      </c>
      <c r="V4" s="1" t="s">
        <v>110</v>
      </c>
      <c r="W4" s="1" t="s">
        <v>111</v>
      </c>
      <c r="X4" s="1" t="s">
        <v>112</v>
      </c>
      <c r="Y4" s="1" t="s">
        <v>113</v>
      </c>
      <c r="Z4" s="1" t="s">
        <v>114</v>
      </c>
      <c r="AA4" s="1" t="s">
        <v>115</v>
      </c>
      <c r="AB4" s="1" t="s">
        <v>116</v>
      </c>
      <c r="AC4" s="1" t="s">
        <v>117</v>
      </c>
      <c r="AD4" s="1" t="s">
        <v>118</v>
      </c>
      <c r="AE4" s="1" t="s">
        <v>119</v>
      </c>
      <c r="AF4" s="1" t="s">
        <v>120</v>
      </c>
      <c r="AG4" s="1" t="s">
        <v>121</v>
      </c>
      <c r="AH4" s="1" t="s">
        <v>122</v>
      </c>
      <c r="AI4" s="1" t="s">
        <v>123</v>
      </c>
      <c r="AJ4" s="1" t="s">
        <v>124</v>
      </c>
      <c r="AK4" s="1" t="s">
        <v>125</v>
      </c>
      <c r="AL4" s="1" t="s">
        <v>126</v>
      </c>
    </row>
    <row r="5" spans="1:38" ht="17.25" customHeight="1">
      <c r="A5" s="23" t="s">
        <v>127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38" ht="17.25" customHeight="1">
      <c r="A6" s="7" t="s">
        <v>55</v>
      </c>
      <c r="B6" s="7" t="s">
        <v>56</v>
      </c>
      <c r="C6" s="8" t="s">
        <v>17</v>
      </c>
      <c r="D6" s="11">
        <v>6.9</v>
      </c>
      <c r="E6" s="12"/>
      <c r="F6" s="12"/>
      <c r="G6" s="12"/>
      <c r="H6" s="12"/>
      <c r="I6" s="12"/>
      <c r="J6" s="12"/>
      <c r="K6" s="12"/>
      <c r="L6" s="12"/>
      <c r="M6" s="10"/>
      <c r="P6" s="4" t="s">
        <v>51</v>
      </c>
      <c r="Q6" s="1">
        <v>1</v>
      </c>
      <c r="R6" s="1">
        <f>IF(P6="기계경비",J6,0)</f>
        <v>0</v>
      </c>
      <c r="S6" s="1">
        <f>IF(P6="운반비",J6,0)</f>
        <v>0</v>
      </c>
      <c r="T6" s="1">
        <f>IF(P6="작업부산물",L6,0)</f>
        <v>0</v>
      </c>
      <c r="U6" s="1">
        <f>IF(P6="관급",ROUNDDOWN(D6*E6,0),0)+IF(P6="지급",ROUNDDOWN(D6*E6,0),0)</f>
        <v>0</v>
      </c>
      <c r="V6" s="1">
        <f>IF(P6="외주비",F6+H6+J6,0)</f>
        <v>0</v>
      </c>
      <c r="W6" s="1">
        <f>IF(P6="장비비",F6+H6+J6,0)</f>
        <v>0</v>
      </c>
      <c r="X6" s="1">
        <f>IF(P6="폐기물처리비",J6,0)</f>
        <v>0</v>
      </c>
      <c r="Y6" s="1">
        <f>IF(P6="가설비",J6,0)</f>
        <v>0</v>
      </c>
      <c r="Z6" s="1">
        <f>IF(P6="잡비제외분",F6,0)</f>
        <v>0</v>
      </c>
      <c r="AA6" s="1">
        <f>IF(P6="사급자재대",L6,0)</f>
        <v>0</v>
      </c>
      <c r="AB6" s="1">
        <f>IF(P6="관급자재대",L6,0)</f>
        <v>0</v>
      </c>
      <c r="AC6" s="1">
        <f>IF(P6="일반 폐기물 처리비",L6,0)</f>
        <v>0</v>
      </c>
      <c r="AD6" s="1">
        <f>IF(P6="사용자항목2",L6,0)</f>
        <v>0</v>
      </c>
      <c r="AE6" s="1">
        <f>IF(P6="사용자항목3",L6,0)</f>
        <v>0</v>
      </c>
      <c r="AF6" s="1">
        <f>IF(P6="사용자항목4",L6,0)</f>
        <v>0</v>
      </c>
      <c r="AG6" s="1">
        <f>IF(P6="사용자항목5",L6,0)</f>
        <v>0</v>
      </c>
      <c r="AH6" s="1">
        <f>IF(P6="사용자항목6",L6,0)</f>
        <v>0</v>
      </c>
      <c r="AI6" s="1">
        <f>IF(P6="사용자항목7",L6,0)</f>
        <v>0</v>
      </c>
      <c r="AJ6" s="1">
        <f>IF(P6="사용자항목8",L6,0)</f>
        <v>0</v>
      </c>
      <c r="AK6" s="1">
        <f>IF(P6="사용자항목9",L6,0)</f>
        <v>0</v>
      </c>
    </row>
    <row r="7" spans="1:38" ht="17.25" customHeight="1">
      <c r="A7" s="7" t="s">
        <v>57</v>
      </c>
      <c r="B7" s="7" t="s">
        <v>58</v>
      </c>
      <c r="C7" s="8" t="s">
        <v>17</v>
      </c>
      <c r="D7" s="11">
        <v>2.9</v>
      </c>
      <c r="E7" s="12"/>
      <c r="F7" s="12"/>
      <c r="G7" s="12"/>
      <c r="H7" s="12"/>
      <c r="I7" s="12"/>
      <c r="J7" s="12"/>
      <c r="K7" s="12"/>
      <c r="L7" s="12"/>
      <c r="M7" s="10"/>
      <c r="P7" s="4" t="s">
        <v>51</v>
      </c>
      <c r="Q7" s="1">
        <v>1</v>
      </c>
      <c r="R7" s="1">
        <f>IF(P7="기계경비",J7,0)</f>
        <v>0</v>
      </c>
      <c r="S7" s="1">
        <f>IF(P7="운반비",J7,0)</f>
        <v>0</v>
      </c>
      <c r="T7" s="1">
        <f>IF(P7="작업부산물",L7,0)</f>
        <v>0</v>
      </c>
      <c r="U7" s="1">
        <f>IF(P7="관급",ROUNDDOWN(D7*E7,0),0)+IF(P7="지급",ROUNDDOWN(D7*E7,0),0)</f>
        <v>0</v>
      </c>
      <c r="V7" s="1">
        <f>IF(P7="외주비",F7+H7+J7,0)</f>
        <v>0</v>
      </c>
      <c r="W7" s="1">
        <f>IF(P7="장비비",F7+H7+J7,0)</f>
        <v>0</v>
      </c>
      <c r="X7" s="1">
        <f>IF(P7="폐기물처리비",J7,0)</f>
        <v>0</v>
      </c>
      <c r="Y7" s="1">
        <f>IF(P7="가설비",J7,0)</f>
        <v>0</v>
      </c>
      <c r="Z7" s="1">
        <f>IF(P7="잡비제외분",F7,0)</f>
        <v>0</v>
      </c>
      <c r="AA7" s="1">
        <f>IF(P7="사급자재대",L7,0)</f>
        <v>0</v>
      </c>
      <c r="AB7" s="1">
        <f>IF(P7="관급자재대",L7,0)</f>
        <v>0</v>
      </c>
      <c r="AC7" s="1">
        <f>IF(P7="일반 폐기물 처리비",L7,0)</f>
        <v>0</v>
      </c>
      <c r="AD7" s="1">
        <f>IF(P7="사용자항목2",L7,0)</f>
        <v>0</v>
      </c>
      <c r="AE7" s="1">
        <f>IF(P7="사용자항목3",L7,0)</f>
        <v>0</v>
      </c>
      <c r="AF7" s="1">
        <f>IF(P7="사용자항목4",L7,0)</f>
        <v>0</v>
      </c>
      <c r="AG7" s="1">
        <f>IF(P7="사용자항목5",L7,0)</f>
        <v>0</v>
      </c>
      <c r="AH7" s="1">
        <f>IF(P7="사용자항목6",L7,0)</f>
        <v>0</v>
      </c>
      <c r="AI7" s="1">
        <f>IF(P7="사용자항목7",L7,0)</f>
        <v>0</v>
      </c>
      <c r="AJ7" s="1">
        <f>IF(P7="사용자항목8",L7,0)</f>
        <v>0</v>
      </c>
      <c r="AK7" s="1">
        <f>IF(P7="사용자항목9",L7,0)</f>
        <v>0</v>
      </c>
    </row>
    <row r="8" spans="1:38" ht="17.25" customHeight="1">
      <c r="A8" s="7" t="s">
        <v>59</v>
      </c>
      <c r="B8" s="7" t="s">
        <v>60</v>
      </c>
      <c r="C8" s="8" t="s">
        <v>17</v>
      </c>
      <c r="D8" s="11">
        <v>4</v>
      </c>
      <c r="E8" s="12"/>
      <c r="F8" s="12"/>
      <c r="G8" s="12"/>
      <c r="H8" s="12"/>
      <c r="I8" s="12"/>
      <c r="J8" s="12"/>
      <c r="K8" s="12"/>
      <c r="L8" s="12"/>
      <c r="M8" s="10"/>
      <c r="P8" s="4" t="s">
        <v>51</v>
      </c>
      <c r="Q8" s="1">
        <v>1</v>
      </c>
      <c r="R8" s="1">
        <f>IF(P8="기계경비",J8,0)</f>
        <v>0</v>
      </c>
      <c r="S8" s="1">
        <f>IF(P8="운반비",J8,0)</f>
        <v>0</v>
      </c>
      <c r="T8" s="1">
        <f>IF(P8="작업부산물",L8,0)</f>
        <v>0</v>
      </c>
      <c r="U8" s="1">
        <f>IF(P8="관급",ROUNDDOWN(D8*E8,0),0)+IF(P8="지급",ROUNDDOWN(D8*E8,0),0)</f>
        <v>0</v>
      </c>
      <c r="V8" s="1">
        <f>IF(P8="외주비",F8+H8+J8,0)</f>
        <v>0</v>
      </c>
      <c r="W8" s="1">
        <f>IF(P8="장비비",F8+H8+J8,0)</f>
        <v>0</v>
      </c>
      <c r="X8" s="1">
        <f>IF(P8="폐기물처리비",J8,0)</f>
        <v>0</v>
      </c>
      <c r="Y8" s="1">
        <f>IF(P8="가설비",J8,0)</f>
        <v>0</v>
      </c>
      <c r="Z8" s="1">
        <f>IF(P8="잡비제외분",F8,0)</f>
        <v>0</v>
      </c>
      <c r="AA8" s="1">
        <f>IF(P8="사급자재대",L8,0)</f>
        <v>0</v>
      </c>
      <c r="AB8" s="1">
        <f>IF(P8="관급자재대",L8,0)</f>
        <v>0</v>
      </c>
      <c r="AC8" s="1">
        <f>IF(P8="일반 폐기물 처리비",L8,0)</f>
        <v>0</v>
      </c>
      <c r="AD8" s="1">
        <f>IF(P8="사용자항목2",L8,0)</f>
        <v>0</v>
      </c>
      <c r="AE8" s="1">
        <f>IF(P8="사용자항목3",L8,0)</f>
        <v>0</v>
      </c>
      <c r="AF8" s="1">
        <f>IF(P8="사용자항목4",L8,0)</f>
        <v>0</v>
      </c>
      <c r="AG8" s="1">
        <f>IF(P8="사용자항목5",L8,0)</f>
        <v>0</v>
      </c>
      <c r="AH8" s="1">
        <f>IF(P8="사용자항목6",L8,0)</f>
        <v>0</v>
      </c>
      <c r="AI8" s="1">
        <f>IF(P8="사용자항목7",L8,0)</f>
        <v>0</v>
      </c>
      <c r="AJ8" s="1">
        <f>IF(P8="사용자항목8",L8,0)</f>
        <v>0</v>
      </c>
      <c r="AK8" s="1">
        <f>IF(P8="사용자항목9",L8,0)</f>
        <v>0</v>
      </c>
    </row>
    <row r="9" spans="1:38" ht="17.25" customHeight="1">
      <c r="A9" s="7" t="s">
        <v>87</v>
      </c>
      <c r="B9" s="7" t="s">
        <v>68</v>
      </c>
      <c r="C9" s="8" t="s">
        <v>17</v>
      </c>
      <c r="D9" s="11">
        <v>0.7</v>
      </c>
      <c r="E9" s="12"/>
      <c r="F9" s="12"/>
      <c r="G9" s="12"/>
      <c r="H9" s="12"/>
      <c r="I9" s="12"/>
      <c r="J9" s="12"/>
      <c r="K9" s="12"/>
      <c r="L9" s="12"/>
      <c r="M9" s="10"/>
      <c r="P9" s="4" t="s">
        <v>51</v>
      </c>
      <c r="Q9" s="1">
        <v>1</v>
      </c>
      <c r="R9" s="1">
        <f>IF(P9="기계경비",J9,0)</f>
        <v>0</v>
      </c>
      <c r="S9" s="1">
        <f>IF(P9="운반비",J9,0)</f>
        <v>0</v>
      </c>
      <c r="T9" s="1">
        <f>IF(P9="작업부산물",L9,0)</f>
        <v>0</v>
      </c>
      <c r="U9" s="1">
        <f>IF(P9="관급",ROUNDDOWN(D9*E9,0),0)+IF(P9="지급",ROUNDDOWN(D9*E9,0),0)</f>
        <v>0</v>
      </c>
      <c r="V9" s="1">
        <f>IF(P9="외주비",F9+H9+J9,0)</f>
        <v>0</v>
      </c>
      <c r="W9" s="1">
        <f>IF(P9="장비비",F9+H9+J9,0)</f>
        <v>0</v>
      </c>
      <c r="X9" s="1">
        <f>IF(P9="폐기물처리비",J9,0)</f>
        <v>0</v>
      </c>
      <c r="Y9" s="1">
        <f>IF(P9="가설비",J9,0)</f>
        <v>0</v>
      </c>
      <c r="Z9" s="1">
        <f>IF(P9="잡비제외분",F9,0)</f>
        <v>0</v>
      </c>
      <c r="AA9" s="1">
        <f>IF(P9="사급자재대",L9,0)</f>
        <v>0</v>
      </c>
      <c r="AB9" s="1">
        <f>IF(P9="관급자재대",L9,0)</f>
        <v>0</v>
      </c>
      <c r="AC9" s="1">
        <f>IF(P9="일반 폐기물 처리비",L9,0)</f>
        <v>0</v>
      </c>
      <c r="AD9" s="1">
        <f>IF(P9="사용자항목2",L9,0)</f>
        <v>0</v>
      </c>
      <c r="AE9" s="1">
        <f>IF(P9="사용자항목3",L9,0)</f>
        <v>0</v>
      </c>
      <c r="AF9" s="1">
        <f>IF(P9="사용자항목4",L9,0)</f>
        <v>0</v>
      </c>
      <c r="AG9" s="1">
        <f>IF(P9="사용자항목5",L9,0)</f>
        <v>0</v>
      </c>
      <c r="AH9" s="1">
        <f>IF(P9="사용자항목6",L9,0)</f>
        <v>0</v>
      </c>
      <c r="AI9" s="1">
        <f>IF(P9="사용자항목7",L9,0)</f>
        <v>0</v>
      </c>
      <c r="AJ9" s="1">
        <f>IF(P9="사용자항목8",L9,0)</f>
        <v>0</v>
      </c>
      <c r="AK9" s="1">
        <f>IF(P9="사용자항목9",L9,0)</f>
        <v>0</v>
      </c>
    </row>
    <row r="10" spans="1:38" ht="17.25" customHeight="1">
      <c r="A10" s="7" t="s">
        <v>128</v>
      </c>
      <c r="B10" s="7"/>
      <c r="C10" s="8" t="s">
        <v>129</v>
      </c>
      <c r="D10" s="11">
        <v>2</v>
      </c>
      <c r="E10" s="12"/>
      <c r="F10" s="12"/>
      <c r="G10" s="12"/>
      <c r="H10" s="12"/>
      <c r="I10" s="12"/>
      <c r="J10" s="12"/>
      <c r="K10" s="12"/>
      <c r="L10" s="12"/>
      <c r="M10" s="10"/>
      <c r="P10" s="4" t="s">
        <v>51</v>
      </c>
      <c r="Q10" s="1">
        <v>1</v>
      </c>
      <c r="R10" s="1">
        <f>IF(P10="기계경비",J10,0)</f>
        <v>0</v>
      </c>
      <c r="S10" s="1">
        <f>IF(P10="운반비",J10,0)</f>
        <v>0</v>
      </c>
      <c r="T10" s="1">
        <f>IF(P10="작업부산물",L10,0)</f>
        <v>0</v>
      </c>
      <c r="U10" s="1">
        <f>IF(P10="관급",ROUNDDOWN(D10*E10,0),0)+IF(P10="지급",ROUNDDOWN(D10*E10,0),0)</f>
        <v>0</v>
      </c>
      <c r="V10" s="1">
        <f>IF(P10="외주비",F10+H10+J10,0)</f>
        <v>0</v>
      </c>
      <c r="W10" s="1">
        <f>IF(P10="장비비",F10+H10+J10,0)</f>
        <v>0</v>
      </c>
      <c r="X10" s="1">
        <f>IF(P10="폐기물처리비",J10,0)</f>
        <v>0</v>
      </c>
      <c r="Y10" s="1">
        <f>IF(P10="가설비",J10,0)</f>
        <v>0</v>
      </c>
      <c r="Z10" s="1">
        <f>IF(P10="잡비제외분",F10,0)</f>
        <v>0</v>
      </c>
      <c r="AA10" s="1">
        <f>IF(P10="사급자재대",L10,0)</f>
        <v>0</v>
      </c>
      <c r="AB10" s="1">
        <f>IF(P10="관급자재대",L10,0)</f>
        <v>0</v>
      </c>
      <c r="AC10" s="1">
        <f>IF(P10="일반 폐기물 처리비",L10,0)</f>
        <v>0</v>
      </c>
      <c r="AD10" s="1">
        <f>IF(P10="사용자항목2",L10,0)</f>
        <v>0</v>
      </c>
      <c r="AE10" s="1">
        <f>IF(P10="사용자항목3",L10,0)</f>
        <v>0</v>
      </c>
      <c r="AF10" s="1">
        <f>IF(P10="사용자항목4",L10,0)</f>
        <v>0</v>
      </c>
      <c r="AG10" s="1">
        <f>IF(P10="사용자항목5",L10,0)</f>
        <v>0</v>
      </c>
      <c r="AH10" s="1">
        <f>IF(P10="사용자항목6",L10,0)</f>
        <v>0</v>
      </c>
      <c r="AI10" s="1">
        <f>IF(P10="사용자항목7",L10,0)</f>
        <v>0</v>
      </c>
      <c r="AJ10" s="1">
        <f>IF(P10="사용자항목8",L10,0)</f>
        <v>0</v>
      </c>
      <c r="AK10" s="1">
        <f>IF(P10="사용자항목9",L10,0)</f>
        <v>0</v>
      </c>
    </row>
    <row r="11" spans="1:38" ht="17.25" customHeight="1">
      <c r="A11" s="7"/>
      <c r="B11" s="7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38" ht="17.25" customHeight="1">
      <c r="A12" s="7"/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38" ht="17.25" customHeight="1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38" ht="17.25" customHeight="1">
      <c r="A14" s="7"/>
      <c r="B14" s="7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38" ht="17.25" customHeight="1">
      <c r="A15" s="7"/>
      <c r="B15" s="7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38" ht="17.25" customHeight="1">
      <c r="A16" s="7"/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37" ht="17.25" customHeight="1">
      <c r="A17" s="7"/>
      <c r="B17" s="7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37" ht="17.25" customHeight="1">
      <c r="A18" s="7"/>
      <c r="B18" s="7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37" ht="17.25" customHeight="1">
      <c r="A19" s="7"/>
      <c r="B19" s="7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37" ht="17.25" customHeight="1">
      <c r="A20" s="7"/>
      <c r="B20" s="7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37" ht="17.25" customHeight="1">
      <c r="A21" s="7"/>
      <c r="B21" s="7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37" ht="17.25" customHeight="1">
      <c r="A22" s="7"/>
      <c r="B22" s="7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37" ht="17.25" customHeight="1">
      <c r="A23" s="7"/>
      <c r="B23" s="7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37" ht="17.25" customHeight="1">
      <c r="A24" s="7"/>
      <c r="B24" s="7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37" ht="17.25" customHeight="1">
      <c r="A25" s="7"/>
      <c r="B25" s="7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37" ht="17.25" customHeight="1">
      <c r="A26" s="7"/>
      <c r="B26" s="7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37" ht="17.25" customHeight="1">
      <c r="A27" s="7"/>
      <c r="B27" s="7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37" ht="17.25" customHeight="1">
      <c r="A28" s="7"/>
      <c r="B28" s="7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37" ht="17.25" customHeight="1">
      <c r="A29" s="6" t="s">
        <v>54</v>
      </c>
      <c r="B29" s="7"/>
      <c r="C29" s="8"/>
      <c r="D29" s="9"/>
      <c r="E29" s="12"/>
      <c r="F29" s="12"/>
      <c r="G29" s="12"/>
      <c r="H29" s="12"/>
      <c r="I29" s="12"/>
      <c r="J29" s="12"/>
      <c r="K29" s="12"/>
      <c r="L29" s="12"/>
      <c r="M29" s="9"/>
    </row>
    <row r="30" spans="1:37" ht="17.25" customHeight="1">
      <c r="A30" s="24" t="s">
        <v>130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37" ht="17.25" customHeight="1">
      <c r="A31" s="13" t="s">
        <v>88</v>
      </c>
      <c r="B31" s="13" t="s">
        <v>69</v>
      </c>
      <c r="C31" s="14" t="s">
        <v>17</v>
      </c>
      <c r="D31" s="15">
        <v>2.4</v>
      </c>
      <c r="E31" s="16"/>
      <c r="F31" s="16"/>
      <c r="G31" s="16"/>
      <c r="H31" s="16"/>
      <c r="I31" s="16"/>
      <c r="J31" s="16"/>
      <c r="K31" s="16"/>
      <c r="L31" s="16"/>
      <c r="M31" s="17"/>
      <c r="P31" s="4" t="s">
        <v>51</v>
      </c>
      <c r="Q31" s="1">
        <v>1</v>
      </c>
      <c r="R31" s="1">
        <f t="shared" ref="R31:R39" si="0">IF(P31="기계경비",J31,0)</f>
        <v>0</v>
      </c>
      <c r="S31" s="1">
        <f t="shared" ref="S31:S39" si="1">IF(P31="운반비",J31,0)</f>
        <v>0</v>
      </c>
      <c r="T31" s="1">
        <f t="shared" ref="T31:T39" si="2">IF(P31="작업부산물",L31,0)</f>
        <v>0</v>
      </c>
      <c r="U31" s="1">
        <f t="shared" ref="U31:U39" si="3">IF(P31="관급",ROUNDDOWN(D31*E31,0),0)+IF(P31="지급",ROUNDDOWN(D31*E31,0),0)</f>
        <v>0</v>
      </c>
      <c r="V31" s="1">
        <f t="shared" ref="V31:V39" si="4">IF(P31="외주비",F31+H31+J31,0)</f>
        <v>0</v>
      </c>
      <c r="W31" s="1">
        <f t="shared" ref="W31:W39" si="5">IF(P31="장비비",F31+H31+J31,0)</f>
        <v>0</v>
      </c>
      <c r="X31" s="1">
        <f t="shared" ref="X31:X39" si="6">IF(P31="폐기물처리비",J31,0)</f>
        <v>0</v>
      </c>
      <c r="Y31" s="1">
        <f t="shared" ref="Y31:Y39" si="7">IF(P31="가설비",J31,0)</f>
        <v>0</v>
      </c>
      <c r="Z31" s="1">
        <f t="shared" ref="Z31:Z39" si="8">IF(P31="잡비제외분",F31,0)</f>
        <v>0</v>
      </c>
      <c r="AA31" s="1">
        <f t="shared" ref="AA31:AA39" si="9">IF(P31="사급자재대",L31,0)</f>
        <v>0</v>
      </c>
      <c r="AB31" s="1">
        <f t="shared" ref="AB31:AB39" si="10">IF(P31="관급자재대",L31,0)</f>
        <v>0</v>
      </c>
      <c r="AC31" s="1">
        <f t="shared" ref="AC31:AC39" si="11">IF(P31="일반 폐기물 처리비",L31,0)</f>
        <v>0</v>
      </c>
      <c r="AD31" s="1">
        <f t="shared" ref="AD31:AD39" si="12">IF(P31="사용자항목2",L31,0)</f>
        <v>0</v>
      </c>
      <c r="AE31" s="1">
        <f t="shared" ref="AE31:AE39" si="13">IF(P31="사용자항목3",L31,0)</f>
        <v>0</v>
      </c>
      <c r="AF31" s="1">
        <f t="shared" ref="AF31:AF39" si="14">IF(P31="사용자항목4",L31,0)</f>
        <v>0</v>
      </c>
      <c r="AG31" s="1">
        <f t="shared" ref="AG31:AG39" si="15">IF(P31="사용자항목5",L31,0)</f>
        <v>0</v>
      </c>
      <c r="AH31" s="1">
        <f t="shared" ref="AH31:AH39" si="16">IF(P31="사용자항목6",L31,0)</f>
        <v>0</v>
      </c>
      <c r="AI31" s="1">
        <f t="shared" ref="AI31:AI39" si="17">IF(P31="사용자항목7",L31,0)</f>
        <v>0</v>
      </c>
      <c r="AJ31" s="1">
        <f t="shared" ref="AJ31:AJ39" si="18">IF(P31="사용자항목8",L31,0)</f>
        <v>0</v>
      </c>
      <c r="AK31" s="1">
        <f t="shared" ref="AK31:AK39" si="19">IF(P31="사용자항목9",L31,0)</f>
        <v>0</v>
      </c>
    </row>
    <row r="32" spans="1:37" ht="17.25" customHeight="1">
      <c r="A32" s="13" t="s">
        <v>88</v>
      </c>
      <c r="B32" s="13" t="s">
        <v>70</v>
      </c>
      <c r="C32" s="14" t="s">
        <v>17</v>
      </c>
      <c r="D32" s="15">
        <v>0.2</v>
      </c>
      <c r="E32" s="16"/>
      <c r="F32" s="16"/>
      <c r="G32" s="16"/>
      <c r="H32" s="16"/>
      <c r="I32" s="16"/>
      <c r="J32" s="16"/>
      <c r="K32" s="16"/>
      <c r="L32" s="16"/>
      <c r="M32" s="17"/>
      <c r="P32" s="4" t="s">
        <v>51</v>
      </c>
      <c r="Q32" s="1">
        <v>1</v>
      </c>
      <c r="R32" s="1">
        <f t="shared" si="0"/>
        <v>0</v>
      </c>
      <c r="S32" s="1">
        <f t="shared" si="1"/>
        <v>0</v>
      </c>
      <c r="T32" s="1">
        <f t="shared" si="2"/>
        <v>0</v>
      </c>
      <c r="U32" s="1">
        <f t="shared" si="3"/>
        <v>0</v>
      </c>
      <c r="V32" s="1">
        <f t="shared" si="4"/>
        <v>0</v>
      </c>
      <c r="W32" s="1">
        <f t="shared" si="5"/>
        <v>0</v>
      </c>
      <c r="X32" s="1">
        <f t="shared" si="6"/>
        <v>0</v>
      </c>
      <c r="Y32" s="1">
        <f t="shared" si="7"/>
        <v>0</v>
      </c>
      <c r="Z32" s="1">
        <f t="shared" si="8"/>
        <v>0</v>
      </c>
      <c r="AA32" s="1">
        <f t="shared" si="9"/>
        <v>0</v>
      </c>
      <c r="AB32" s="1">
        <f t="shared" si="10"/>
        <v>0</v>
      </c>
      <c r="AC32" s="1">
        <f t="shared" si="11"/>
        <v>0</v>
      </c>
      <c r="AD32" s="1">
        <f t="shared" si="12"/>
        <v>0</v>
      </c>
      <c r="AE32" s="1">
        <f t="shared" si="13"/>
        <v>0</v>
      </c>
      <c r="AF32" s="1">
        <f t="shared" si="14"/>
        <v>0</v>
      </c>
      <c r="AG32" s="1">
        <f t="shared" si="15"/>
        <v>0</v>
      </c>
      <c r="AH32" s="1">
        <f t="shared" si="16"/>
        <v>0</v>
      </c>
      <c r="AI32" s="1">
        <f t="shared" si="17"/>
        <v>0</v>
      </c>
      <c r="AJ32" s="1">
        <f t="shared" si="18"/>
        <v>0</v>
      </c>
      <c r="AK32" s="1">
        <f t="shared" si="19"/>
        <v>0</v>
      </c>
    </row>
    <row r="33" spans="1:37" ht="17.25" customHeight="1">
      <c r="A33" s="13" t="s">
        <v>15</v>
      </c>
      <c r="B33" s="13" t="s">
        <v>18</v>
      </c>
      <c r="C33" s="14" t="s">
        <v>17</v>
      </c>
      <c r="D33" s="15">
        <v>2.4</v>
      </c>
      <c r="E33" s="16"/>
      <c r="F33" s="16"/>
      <c r="G33" s="16"/>
      <c r="H33" s="16"/>
      <c r="I33" s="16"/>
      <c r="J33" s="16"/>
      <c r="K33" s="16"/>
      <c r="L33" s="16"/>
      <c r="M33" s="17"/>
      <c r="O33" s="4" t="s">
        <v>52</v>
      </c>
      <c r="P33" s="4" t="s">
        <v>51</v>
      </c>
      <c r="Q33" s="1">
        <v>1</v>
      </c>
      <c r="R33" s="1">
        <f t="shared" si="0"/>
        <v>0</v>
      </c>
      <c r="S33" s="1">
        <f t="shared" si="1"/>
        <v>0</v>
      </c>
      <c r="T33" s="1">
        <f t="shared" si="2"/>
        <v>0</v>
      </c>
      <c r="U33" s="1">
        <f t="shared" si="3"/>
        <v>0</v>
      </c>
      <c r="V33" s="1">
        <f t="shared" si="4"/>
        <v>0</v>
      </c>
      <c r="W33" s="1">
        <f t="shared" si="5"/>
        <v>0</v>
      </c>
      <c r="X33" s="1">
        <f t="shared" si="6"/>
        <v>0</v>
      </c>
      <c r="Y33" s="1">
        <f t="shared" si="7"/>
        <v>0</v>
      </c>
      <c r="Z33" s="1">
        <f t="shared" si="8"/>
        <v>0</v>
      </c>
      <c r="AA33" s="1">
        <f t="shared" si="9"/>
        <v>0</v>
      </c>
      <c r="AB33" s="1">
        <f t="shared" si="10"/>
        <v>0</v>
      </c>
      <c r="AC33" s="1">
        <f t="shared" si="11"/>
        <v>0</v>
      </c>
      <c r="AD33" s="1">
        <f t="shared" si="12"/>
        <v>0</v>
      </c>
      <c r="AE33" s="1">
        <f t="shared" si="13"/>
        <v>0</v>
      </c>
      <c r="AF33" s="1">
        <f t="shared" si="14"/>
        <v>0</v>
      </c>
      <c r="AG33" s="1">
        <f t="shared" si="15"/>
        <v>0</v>
      </c>
      <c r="AH33" s="1">
        <f t="shared" si="16"/>
        <v>0</v>
      </c>
      <c r="AI33" s="1">
        <f t="shared" si="17"/>
        <v>0</v>
      </c>
      <c r="AJ33" s="1">
        <f t="shared" si="18"/>
        <v>0</v>
      </c>
      <c r="AK33" s="1">
        <f t="shared" si="19"/>
        <v>0</v>
      </c>
    </row>
    <row r="34" spans="1:37" ht="17.25" customHeight="1">
      <c r="A34" s="13" t="s">
        <v>15</v>
      </c>
      <c r="B34" s="13" t="s">
        <v>16</v>
      </c>
      <c r="C34" s="14" t="s">
        <v>17</v>
      </c>
      <c r="D34" s="15">
        <v>0.2</v>
      </c>
      <c r="E34" s="16"/>
      <c r="F34" s="16"/>
      <c r="G34" s="16"/>
      <c r="H34" s="16"/>
      <c r="I34" s="16"/>
      <c r="J34" s="16"/>
      <c r="K34" s="16"/>
      <c r="L34" s="16"/>
      <c r="M34" s="17"/>
      <c r="O34" s="4" t="s">
        <v>52</v>
      </c>
      <c r="P34" s="4" t="s">
        <v>51</v>
      </c>
      <c r="Q34" s="1">
        <v>1</v>
      </c>
      <c r="R34" s="1">
        <f t="shared" si="0"/>
        <v>0</v>
      </c>
      <c r="S34" s="1">
        <f t="shared" si="1"/>
        <v>0</v>
      </c>
      <c r="T34" s="1">
        <f t="shared" si="2"/>
        <v>0</v>
      </c>
      <c r="U34" s="1">
        <f t="shared" si="3"/>
        <v>0</v>
      </c>
      <c r="V34" s="1">
        <f t="shared" si="4"/>
        <v>0</v>
      </c>
      <c r="W34" s="1">
        <f t="shared" si="5"/>
        <v>0</v>
      </c>
      <c r="X34" s="1">
        <f t="shared" si="6"/>
        <v>0</v>
      </c>
      <c r="Y34" s="1">
        <f t="shared" si="7"/>
        <v>0</v>
      </c>
      <c r="Z34" s="1">
        <f t="shared" si="8"/>
        <v>0</v>
      </c>
      <c r="AA34" s="1">
        <f t="shared" si="9"/>
        <v>0</v>
      </c>
      <c r="AB34" s="1">
        <f t="shared" si="10"/>
        <v>0</v>
      </c>
      <c r="AC34" s="1">
        <f t="shared" si="11"/>
        <v>0</v>
      </c>
      <c r="AD34" s="1">
        <f t="shared" si="12"/>
        <v>0</v>
      </c>
      <c r="AE34" s="1">
        <f t="shared" si="13"/>
        <v>0</v>
      </c>
      <c r="AF34" s="1">
        <f t="shared" si="14"/>
        <v>0</v>
      </c>
      <c r="AG34" s="1">
        <f t="shared" si="15"/>
        <v>0</v>
      </c>
      <c r="AH34" s="1">
        <f t="shared" si="16"/>
        <v>0</v>
      </c>
      <c r="AI34" s="1">
        <f t="shared" si="17"/>
        <v>0</v>
      </c>
      <c r="AJ34" s="1">
        <f t="shared" si="18"/>
        <v>0</v>
      </c>
      <c r="AK34" s="1">
        <f t="shared" si="19"/>
        <v>0</v>
      </c>
    </row>
    <row r="35" spans="1:37" ht="17.25" customHeight="1">
      <c r="A35" s="13" t="s">
        <v>89</v>
      </c>
      <c r="B35" s="13" t="s">
        <v>71</v>
      </c>
      <c r="C35" s="14" t="s">
        <v>4</v>
      </c>
      <c r="D35" s="15">
        <v>0.223</v>
      </c>
      <c r="E35" s="16"/>
      <c r="F35" s="16"/>
      <c r="G35" s="16"/>
      <c r="H35" s="16"/>
      <c r="I35" s="16"/>
      <c r="J35" s="16"/>
      <c r="K35" s="16"/>
      <c r="L35" s="16"/>
      <c r="M35" s="17"/>
      <c r="P35" s="4" t="s">
        <v>51</v>
      </c>
      <c r="Q35" s="1">
        <v>1</v>
      </c>
      <c r="R35" s="1">
        <f t="shared" si="0"/>
        <v>0</v>
      </c>
      <c r="S35" s="1">
        <f t="shared" si="1"/>
        <v>0</v>
      </c>
      <c r="T35" s="1">
        <f t="shared" si="2"/>
        <v>0</v>
      </c>
      <c r="U35" s="1">
        <f t="shared" si="3"/>
        <v>0</v>
      </c>
      <c r="V35" s="1">
        <f t="shared" si="4"/>
        <v>0</v>
      </c>
      <c r="W35" s="1">
        <f t="shared" si="5"/>
        <v>0</v>
      </c>
      <c r="X35" s="1">
        <f t="shared" si="6"/>
        <v>0</v>
      </c>
      <c r="Y35" s="1">
        <f t="shared" si="7"/>
        <v>0</v>
      </c>
      <c r="Z35" s="1">
        <f t="shared" si="8"/>
        <v>0</v>
      </c>
      <c r="AA35" s="1">
        <f t="shared" si="9"/>
        <v>0</v>
      </c>
      <c r="AB35" s="1">
        <f t="shared" si="10"/>
        <v>0</v>
      </c>
      <c r="AC35" s="1">
        <f t="shared" si="11"/>
        <v>0</v>
      </c>
      <c r="AD35" s="1">
        <f t="shared" si="12"/>
        <v>0</v>
      </c>
      <c r="AE35" s="1">
        <f t="shared" si="13"/>
        <v>0</v>
      </c>
      <c r="AF35" s="1">
        <f t="shared" si="14"/>
        <v>0</v>
      </c>
      <c r="AG35" s="1">
        <f t="shared" si="15"/>
        <v>0</v>
      </c>
      <c r="AH35" s="1">
        <f t="shared" si="16"/>
        <v>0</v>
      </c>
      <c r="AI35" s="1">
        <f t="shared" si="17"/>
        <v>0</v>
      </c>
      <c r="AJ35" s="1">
        <f t="shared" si="18"/>
        <v>0</v>
      </c>
      <c r="AK35" s="1">
        <f t="shared" si="19"/>
        <v>0</v>
      </c>
    </row>
    <row r="36" spans="1:37" ht="17.25" customHeight="1">
      <c r="A36" s="13" t="s">
        <v>36</v>
      </c>
      <c r="B36" s="13" t="s">
        <v>37</v>
      </c>
      <c r="C36" s="14" t="s">
        <v>4</v>
      </c>
      <c r="D36" s="15">
        <v>3.6999999999999998E-2</v>
      </c>
      <c r="E36" s="16"/>
      <c r="F36" s="16"/>
      <c r="G36" s="16"/>
      <c r="H36" s="16"/>
      <c r="I36" s="16"/>
      <c r="J36" s="16"/>
      <c r="K36" s="16"/>
      <c r="L36" s="16"/>
      <c r="M36" s="17"/>
      <c r="O36" s="4" t="s">
        <v>52</v>
      </c>
      <c r="P36" s="4" t="s">
        <v>51</v>
      </c>
      <c r="Q36" s="1">
        <v>1</v>
      </c>
      <c r="R36" s="1">
        <f t="shared" si="0"/>
        <v>0</v>
      </c>
      <c r="S36" s="1">
        <f t="shared" si="1"/>
        <v>0</v>
      </c>
      <c r="T36" s="1">
        <f t="shared" si="2"/>
        <v>0</v>
      </c>
      <c r="U36" s="1">
        <f t="shared" si="3"/>
        <v>0</v>
      </c>
      <c r="V36" s="1">
        <f t="shared" si="4"/>
        <v>0</v>
      </c>
      <c r="W36" s="1">
        <f t="shared" si="5"/>
        <v>0</v>
      </c>
      <c r="X36" s="1">
        <f t="shared" si="6"/>
        <v>0</v>
      </c>
      <c r="Y36" s="1">
        <f t="shared" si="7"/>
        <v>0</v>
      </c>
      <c r="Z36" s="1">
        <f t="shared" si="8"/>
        <v>0</v>
      </c>
      <c r="AA36" s="1">
        <f t="shared" si="9"/>
        <v>0</v>
      </c>
      <c r="AB36" s="1">
        <f t="shared" si="10"/>
        <v>0</v>
      </c>
      <c r="AC36" s="1">
        <f t="shared" si="11"/>
        <v>0</v>
      </c>
      <c r="AD36" s="1">
        <f t="shared" si="12"/>
        <v>0</v>
      </c>
      <c r="AE36" s="1">
        <f t="shared" si="13"/>
        <v>0</v>
      </c>
      <c r="AF36" s="1">
        <f t="shared" si="14"/>
        <v>0</v>
      </c>
      <c r="AG36" s="1">
        <f t="shared" si="15"/>
        <v>0</v>
      </c>
      <c r="AH36" s="1">
        <f t="shared" si="16"/>
        <v>0</v>
      </c>
      <c r="AI36" s="1">
        <f t="shared" si="17"/>
        <v>0</v>
      </c>
      <c r="AJ36" s="1">
        <f t="shared" si="18"/>
        <v>0</v>
      </c>
      <c r="AK36" s="1">
        <f t="shared" si="19"/>
        <v>0</v>
      </c>
    </row>
    <row r="37" spans="1:37" ht="17.25" customHeight="1">
      <c r="A37" s="13" t="s">
        <v>36</v>
      </c>
      <c r="B37" s="13" t="s">
        <v>38</v>
      </c>
      <c r="C37" s="14" t="s">
        <v>4</v>
      </c>
      <c r="D37" s="15">
        <v>5.2999999999999999E-2</v>
      </c>
      <c r="E37" s="16"/>
      <c r="F37" s="16"/>
      <c r="G37" s="16"/>
      <c r="H37" s="16"/>
      <c r="I37" s="16"/>
      <c r="J37" s="16"/>
      <c r="K37" s="16"/>
      <c r="L37" s="16"/>
      <c r="M37" s="17"/>
      <c r="O37" s="4" t="s">
        <v>52</v>
      </c>
      <c r="P37" s="4" t="s">
        <v>51</v>
      </c>
      <c r="Q37" s="1">
        <v>1</v>
      </c>
      <c r="R37" s="1">
        <f t="shared" si="0"/>
        <v>0</v>
      </c>
      <c r="S37" s="1">
        <f t="shared" si="1"/>
        <v>0</v>
      </c>
      <c r="T37" s="1">
        <f t="shared" si="2"/>
        <v>0</v>
      </c>
      <c r="U37" s="1">
        <f t="shared" si="3"/>
        <v>0</v>
      </c>
      <c r="V37" s="1">
        <f t="shared" si="4"/>
        <v>0</v>
      </c>
      <c r="W37" s="1">
        <f t="shared" si="5"/>
        <v>0</v>
      </c>
      <c r="X37" s="1">
        <f t="shared" si="6"/>
        <v>0</v>
      </c>
      <c r="Y37" s="1">
        <f t="shared" si="7"/>
        <v>0</v>
      </c>
      <c r="Z37" s="1">
        <f t="shared" si="8"/>
        <v>0</v>
      </c>
      <c r="AA37" s="1">
        <f t="shared" si="9"/>
        <v>0</v>
      </c>
      <c r="AB37" s="1">
        <f t="shared" si="10"/>
        <v>0</v>
      </c>
      <c r="AC37" s="1">
        <f t="shared" si="11"/>
        <v>0</v>
      </c>
      <c r="AD37" s="1">
        <f t="shared" si="12"/>
        <v>0</v>
      </c>
      <c r="AE37" s="1">
        <f t="shared" si="13"/>
        <v>0</v>
      </c>
      <c r="AF37" s="1">
        <f t="shared" si="14"/>
        <v>0</v>
      </c>
      <c r="AG37" s="1">
        <f t="shared" si="15"/>
        <v>0</v>
      </c>
      <c r="AH37" s="1">
        <f t="shared" si="16"/>
        <v>0</v>
      </c>
      <c r="AI37" s="1">
        <f t="shared" si="17"/>
        <v>0</v>
      </c>
      <c r="AJ37" s="1">
        <f t="shared" si="18"/>
        <v>0</v>
      </c>
      <c r="AK37" s="1">
        <f t="shared" si="19"/>
        <v>0</v>
      </c>
    </row>
    <row r="38" spans="1:37" ht="17.25" customHeight="1">
      <c r="A38" s="13" t="s">
        <v>36</v>
      </c>
      <c r="B38" s="13" t="s">
        <v>39</v>
      </c>
      <c r="C38" s="14" t="s">
        <v>4</v>
      </c>
      <c r="D38" s="15">
        <v>0.14000000000000001</v>
      </c>
      <c r="E38" s="16"/>
      <c r="F38" s="16"/>
      <c r="G38" s="16"/>
      <c r="H38" s="16"/>
      <c r="I38" s="16"/>
      <c r="J38" s="16"/>
      <c r="K38" s="16"/>
      <c r="L38" s="16"/>
      <c r="M38" s="17"/>
      <c r="O38" s="4" t="s">
        <v>52</v>
      </c>
      <c r="P38" s="4" t="s">
        <v>51</v>
      </c>
      <c r="Q38" s="1">
        <v>1</v>
      </c>
      <c r="R38" s="1">
        <f t="shared" si="0"/>
        <v>0</v>
      </c>
      <c r="S38" s="1">
        <f t="shared" si="1"/>
        <v>0</v>
      </c>
      <c r="T38" s="1">
        <f t="shared" si="2"/>
        <v>0</v>
      </c>
      <c r="U38" s="1">
        <f t="shared" si="3"/>
        <v>0</v>
      </c>
      <c r="V38" s="1">
        <f t="shared" si="4"/>
        <v>0</v>
      </c>
      <c r="W38" s="1">
        <f t="shared" si="5"/>
        <v>0</v>
      </c>
      <c r="X38" s="1">
        <f t="shared" si="6"/>
        <v>0</v>
      </c>
      <c r="Y38" s="1">
        <f t="shared" si="7"/>
        <v>0</v>
      </c>
      <c r="Z38" s="1">
        <f t="shared" si="8"/>
        <v>0</v>
      </c>
      <c r="AA38" s="1">
        <f t="shared" si="9"/>
        <v>0</v>
      </c>
      <c r="AB38" s="1">
        <f t="shared" si="10"/>
        <v>0</v>
      </c>
      <c r="AC38" s="1">
        <f t="shared" si="11"/>
        <v>0</v>
      </c>
      <c r="AD38" s="1">
        <f t="shared" si="12"/>
        <v>0</v>
      </c>
      <c r="AE38" s="1">
        <f t="shared" si="13"/>
        <v>0</v>
      </c>
      <c r="AF38" s="1">
        <f t="shared" si="14"/>
        <v>0</v>
      </c>
      <c r="AG38" s="1">
        <f t="shared" si="15"/>
        <v>0</v>
      </c>
      <c r="AH38" s="1">
        <f t="shared" si="16"/>
        <v>0</v>
      </c>
      <c r="AI38" s="1">
        <f t="shared" si="17"/>
        <v>0</v>
      </c>
      <c r="AJ38" s="1">
        <f t="shared" si="18"/>
        <v>0</v>
      </c>
      <c r="AK38" s="1">
        <f t="shared" si="19"/>
        <v>0</v>
      </c>
    </row>
    <row r="39" spans="1:37" ht="17.25" customHeight="1">
      <c r="A39" s="13" t="s">
        <v>73</v>
      </c>
      <c r="B39" s="13" t="s">
        <v>72</v>
      </c>
      <c r="C39" s="14" t="s">
        <v>40</v>
      </c>
      <c r="D39" s="15">
        <v>9.4</v>
      </c>
      <c r="E39" s="16"/>
      <c r="F39" s="16"/>
      <c r="G39" s="16"/>
      <c r="H39" s="16"/>
      <c r="I39" s="16"/>
      <c r="J39" s="16"/>
      <c r="K39" s="16"/>
      <c r="L39" s="16"/>
      <c r="M39" s="17"/>
      <c r="P39" s="4" t="s">
        <v>51</v>
      </c>
      <c r="Q39" s="1">
        <v>1</v>
      </c>
      <c r="R39" s="1">
        <f t="shared" si="0"/>
        <v>0</v>
      </c>
      <c r="S39" s="1">
        <f t="shared" si="1"/>
        <v>0</v>
      </c>
      <c r="T39" s="1">
        <f t="shared" si="2"/>
        <v>0</v>
      </c>
      <c r="U39" s="1">
        <f t="shared" si="3"/>
        <v>0</v>
      </c>
      <c r="V39" s="1">
        <f t="shared" si="4"/>
        <v>0</v>
      </c>
      <c r="W39" s="1">
        <f t="shared" si="5"/>
        <v>0</v>
      </c>
      <c r="X39" s="1">
        <f t="shared" si="6"/>
        <v>0</v>
      </c>
      <c r="Y39" s="1">
        <f t="shared" si="7"/>
        <v>0</v>
      </c>
      <c r="Z39" s="1">
        <f t="shared" si="8"/>
        <v>0</v>
      </c>
      <c r="AA39" s="1">
        <f t="shared" si="9"/>
        <v>0</v>
      </c>
      <c r="AB39" s="1">
        <f t="shared" si="10"/>
        <v>0</v>
      </c>
      <c r="AC39" s="1">
        <f t="shared" si="11"/>
        <v>0</v>
      </c>
      <c r="AD39" s="1">
        <f t="shared" si="12"/>
        <v>0</v>
      </c>
      <c r="AE39" s="1">
        <f t="shared" si="13"/>
        <v>0</v>
      </c>
      <c r="AF39" s="1">
        <f t="shared" si="14"/>
        <v>0</v>
      </c>
      <c r="AG39" s="1">
        <f t="shared" si="15"/>
        <v>0</v>
      </c>
      <c r="AH39" s="1">
        <f t="shared" si="16"/>
        <v>0</v>
      </c>
      <c r="AI39" s="1">
        <f t="shared" si="17"/>
        <v>0</v>
      </c>
      <c r="AJ39" s="1">
        <f t="shared" si="18"/>
        <v>0</v>
      </c>
      <c r="AK39" s="1">
        <f t="shared" si="19"/>
        <v>0</v>
      </c>
    </row>
    <row r="40" spans="1:37" ht="17.25" customHeight="1">
      <c r="A40" s="13"/>
      <c r="B40" s="13"/>
      <c r="C40" s="14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37" ht="17.25" customHeight="1">
      <c r="A41" s="13"/>
      <c r="B41" s="13"/>
      <c r="C41" s="14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37" ht="17.25" customHeight="1">
      <c r="A42" s="13"/>
      <c r="B42" s="13"/>
      <c r="C42" s="14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37" ht="17.25" customHeight="1">
      <c r="A43" s="13"/>
      <c r="B43" s="13"/>
      <c r="C43" s="14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37" ht="17.25" customHeight="1">
      <c r="A44" s="13"/>
      <c r="B44" s="13"/>
      <c r="C44" s="14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37" ht="17.25" customHeight="1">
      <c r="A45" s="13"/>
      <c r="B45" s="13"/>
      <c r="C45" s="14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37" ht="17.25" customHeight="1">
      <c r="A46" s="13"/>
      <c r="B46" s="13"/>
      <c r="C46" s="14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37" ht="17.25" customHeight="1">
      <c r="A47" s="13"/>
      <c r="B47" s="13"/>
      <c r="C47" s="14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37" ht="17.25" customHeight="1">
      <c r="A48" s="13"/>
      <c r="B48" s="13"/>
      <c r="C48" s="14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38" ht="17.25" customHeight="1">
      <c r="A49" s="13"/>
      <c r="B49" s="13"/>
      <c r="C49" s="14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38" ht="17.25" customHeight="1">
      <c r="A50" s="13"/>
      <c r="B50" s="13"/>
      <c r="C50" s="14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38" ht="17.25" customHeight="1">
      <c r="A51" s="13"/>
      <c r="B51" s="13"/>
      <c r="C51" s="14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38" ht="17.25" customHeight="1">
      <c r="A52" s="13"/>
      <c r="B52" s="13"/>
      <c r="C52" s="14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38" ht="17.25" customHeight="1">
      <c r="A53" s="13"/>
      <c r="B53" s="13"/>
      <c r="C53" s="14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38" ht="17.25" customHeight="1">
      <c r="A54" s="19" t="s">
        <v>54</v>
      </c>
      <c r="B54" s="13"/>
      <c r="C54" s="14"/>
      <c r="D54" s="18"/>
      <c r="E54" s="16"/>
      <c r="F54" s="16"/>
      <c r="G54" s="16"/>
      <c r="H54" s="16"/>
      <c r="I54" s="16"/>
      <c r="J54" s="16"/>
      <c r="K54" s="16"/>
      <c r="L54" s="16"/>
      <c r="M54" s="18"/>
      <c r="R54" s="1">
        <f>SUM($R$30:$R$53)</f>
        <v>0</v>
      </c>
      <c r="S54" s="1">
        <f>SUM($S$30:$S$53)</f>
        <v>0</v>
      </c>
      <c r="T54" s="1">
        <f>SUM($T$30:$T$53)</f>
        <v>0</v>
      </c>
      <c r="U54" s="1">
        <f>SUM($U$30:$U$53)</f>
        <v>0</v>
      </c>
      <c r="V54" s="1">
        <f>SUM($V$30:$V$53)</f>
        <v>0</v>
      </c>
      <c r="W54" s="1">
        <f>SUM($W$30:$W$53)</f>
        <v>0</v>
      </c>
      <c r="X54" s="1">
        <f>SUM($X$30:$X$53)</f>
        <v>0</v>
      </c>
      <c r="Y54" s="1">
        <f>SUM($Y$30:$Y$53)</f>
        <v>0</v>
      </c>
      <c r="Z54" s="1">
        <f>SUM($Z$30:$Z$53)</f>
        <v>0</v>
      </c>
      <c r="AA54" s="1">
        <f>SUM($AA$30:$AA$53)</f>
        <v>0</v>
      </c>
      <c r="AB54" s="1">
        <f>SUM($AB$30:$AB$53)</f>
        <v>0</v>
      </c>
      <c r="AC54" s="1">
        <f>SUM($AC$30:$AC$53)</f>
        <v>0</v>
      </c>
      <c r="AD54" s="1">
        <f>SUM($AD$30:$AD$53)</f>
        <v>0</v>
      </c>
      <c r="AE54" s="1">
        <f>SUM($AE$30:$AE$53)</f>
        <v>0</v>
      </c>
      <c r="AF54" s="1">
        <f>SUM($AF$30:$AF$53)</f>
        <v>0</v>
      </c>
      <c r="AG54" s="1">
        <f>SUM($AG$30:$AG$53)</f>
        <v>0</v>
      </c>
      <c r="AH54" s="1">
        <f>SUM($AH$30:$AH$53)</f>
        <v>0</v>
      </c>
      <c r="AI54" s="1">
        <f>SUM($AI$30:$AI$53)</f>
        <v>0</v>
      </c>
      <c r="AJ54" s="1">
        <f>SUM($AJ$30:$AJ$53)</f>
        <v>0</v>
      </c>
      <c r="AK54" s="1">
        <f>SUM($AK$30:$AK$53)</f>
        <v>0</v>
      </c>
      <c r="AL54" s="1">
        <f>SUM($AL$30:$AL$53)</f>
        <v>0</v>
      </c>
    </row>
    <row r="55" spans="1:38" ht="17.25" customHeight="1">
      <c r="A55" s="24" t="s">
        <v>131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38" ht="17.25" customHeight="1">
      <c r="A56" s="13" t="s">
        <v>90</v>
      </c>
      <c r="B56" s="13" t="s">
        <v>74</v>
      </c>
      <c r="C56" s="14" t="s">
        <v>4</v>
      </c>
      <c r="D56" s="15">
        <v>2.6240000000000001</v>
      </c>
      <c r="E56" s="16"/>
      <c r="F56" s="16"/>
      <c r="G56" s="16"/>
      <c r="H56" s="16"/>
      <c r="I56" s="16"/>
      <c r="J56" s="16"/>
      <c r="K56" s="16"/>
      <c r="L56" s="16"/>
      <c r="M56" s="17"/>
      <c r="P56" s="4" t="s">
        <v>51</v>
      </c>
      <c r="Q56" s="1">
        <v>1</v>
      </c>
      <c r="R56" s="1">
        <f t="shared" ref="R56:R75" si="20">IF(P56="기계경비",J56,0)</f>
        <v>0</v>
      </c>
      <c r="S56" s="1">
        <f t="shared" ref="S56:S75" si="21">IF(P56="운반비",J56,0)</f>
        <v>0</v>
      </c>
      <c r="T56" s="1">
        <f t="shared" ref="T56:T75" si="22">IF(P56="작업부산물",L56,0)</f>
        <v>0</v>
      </c>
      <c r="U56" s="1">
        <f t="shared" ref="U56:U75" si="23">IF(P56="관급",ROUNDDOWN(D56*E56,0),0)+IF(P56="지급",ROUNDDOWN(D56*E56,0),0)</f>
        <v>0</v>
      </c>
      <c r="V56" s="1">
        <f t="shared" ref="V56:V75" si="24">IF(P56="외주비",F56+H56+J56,0)</f>
        <v>0</v>
      </c>
      <c r="W56" s="1">
        <f t="shared" ref="W56:W75" si="25">IF(P56="장비비",F56+H56+J56,0)</f>
        <v>0</v>
      </c>
      <c r="X56" s="1">
        <f t="shared" ref="X56:X75" si="26">IF(P56="폐기물처리비",J56,0)</f>
        <v>0</v>
      </c>
      <c r="Y56" s="1">
        <f t="shared" ref="Y56:Y75" si="27">IF(P56="가설비",J56,0)</f>
        <v>0</v>
      </c>
      <c r="Z56" s="1">
        <f t="shared" ref="Z56:Z75" si="28">IF(P56="잡비제외분",F56,0)</f>
        <v>0</v>
      </c>
      <c r="AA56" s="1">
        <f t="shared" ref="AA56:AA75" si="29">IF(P56="사급자재대",L56,0)</f>
        <v>0</v>
      </c>
      <c r="AB56" s="1">
        <f t="shared" ref="AB56:AB75" si="30">IF(P56="관급자재대",L56,0)</f>
        <v>0</v>
      </c>
      <c r="AC56" s="1">
        <f t="shared" ref="AC56:AC75" si="31">IF(P56="일반 폐기물 처리비",L56,0)</f>
        <v>0</v>
      </c>
      <c r="AD56" s="1">
        <f t="shared" ref="AD56:AD75" si="32">IF(P56="사용자항목2",L56,0)</f>
        <v>0</v>
      </c>
      <c r="AE56" s="1">
        <f t="shared" ref="AE56:AE75" si="33">IF(P56="사용자항목3",L56,0)</f>
        <v>0</v>
      </c>
      <c r="AF56" s="1">
        <f t="shared" ref="AF56:AF75" si="34">IF(P56="사용자항목4",L56,0)</f>
        <v>0</v>
      </c>
      <c r="AG56" s="1">
        <f t="shared" ref="AG56:AG75" si="35">IF(P56="사용자항목5",L56,0)</f>
        <v>0</v>
      </c>
      <c r="AH56" s="1">
        <f t="shared" ref="AH56:AH75" si="36">IF(P56="사용자항목6",L56,0)</f>
        <v>0</v>
      </c>
      <c r="AI56" s="1">
        <f t="shared" ref="AI56:AI75" si="37">IF(P56="사용자항목7",L56,0)</f>
        <v>0</v>
      </c>
      <c r="AJ56" s="1">
        <f t="shared" ref="AJ56:AJ75" si="38">IF(P56="사용자항목8",L56,0)</f>
        <v>0</v>
      </c>
      <c r="AK56" s="1">
        <f t="shared" ref="AK56:AK75" si="39">IF(P56="사용자항목9",L56,0)</f>
        <v>0</v>
      </c>
    </row>
    <row r="57" spans="1:38" ht="17.25" customHeight="1">
      <c r="A57" s="13" t="s">
        <v>91</v>
      </c>
      <c r="B57" s="13" t="s">
        <v>75</v>
      </c>
      <c r="C57" s="14" t="s">
        <v>4</v>
      </c>
      <c r="D57" s="15">
        <v>2.6240000000000001</v>
      </c>
      <c r="E57" s="16"/>
      <c r="F57" s="16"/>
      <c r="G57" s="16"/>
      <c r="H57" s="16"/>
      <c r="I57" s="16"/>
      <c r="J57" s="16"/>
      <c r="K57" s="16"/>
      <c r="L57" s="16"/>
      <c r="M57" s="17"/>
      <c r="P57" s="4" t="s">
        <v>51</v>
      </c>
      <c r="Q57" s="1">
        <v>1</v>
      </c>
      <c r="R57" s="1">
        <f t="shared" si="20"/>
        <v>0</v>
      </c>
      <c r="S57" s="1">
        <f t="shared" si="21"/>
        <v>0</v>
      </c>
      <c r="T57" s="1">
        <f t="shared" si="22"/>
        <v>0</v>
      </c>
      <c r="U57" s="1">
        <f t="shared" si="23"/>
        <v>0</v>
      </c>
      <c r="V57" s="1">
        <f t="shared" si="24"/>
        <v>0</v>
      </c>
      <c r="W57" s="1">
        <f t="shared" si="25"/>
        <v>0</v>
      </c>
      <c r="X57" s="1">
        <f t="shared" si="26"/>
        <v>0</v>
      </c>
      <c r="Y57" s="1">
        <f t="shared" si="27"/>
        <v>0</v>
      </c>
      <c r="Z57" s="1">
        <f t="shared" si="28"/>
        <v>0</v>
      </c>
      <c r="AA57" s="1">
        <f t="shared" si="29"/>
        <v>0</v>
      </c>
      <c r="AB57" s="1">
        <f t="shared" si="30"/>
        <v>0</v>
      </c>
      <c r="AC57" s="1">
        <f t="shared" si="31"/>
        <v>0</v>
      </c>
      <c r="AD57" s="1">
        <f t="shared" si="32"/>
        <v>0</v>
      </c>
      <c r="AE57" s="1">
        <f t="shared" si="33"/>
        <v>0</v>
      </c>
      <c r="AF57" s="1">
        <f t="shared" si="34"/>
        <v>0</v>
      </c>
      <c r="AG57" s="1">
        <f t="shared" si="35"/>
        <v>0</v>
      </c>
      <c r="AH57" s="1">
        <f t="shared" si="36"/>
        <v>0</v>
      </c>
      <c r="AI57" s="1">
        <f t="shared" si="37"/>
        <v>0</v>
      </c>
      <c r="AJ57" s="1">
        <f t="shared" si="38"/>
        <v>0</v>
      </c>
      <c r="AK57" s="1">
        <f t="shared" si="39"/>
        <v>0</v>
      </c>
    </row>
    <row r="58" spans="1:38" ht="17.25" customHeight="1">
      <c r="A58" s="13" t="s">
        <v>41</v>
      </c>
      <c r="B58" s="13" t="s">
        <v>42</v>
      </c>
      <c r="C58" s="14" t="s">
        <v>50</v>
      </c>
      <c r="D58" s="15">
        <v>1.4</v>
      </c>
      <c r="E58" s="16"/>
      <c r="F58" s="16"/>
      <c r="G58" s="16"/>
      <c r="H58" s="16"/>
      <c r="I58" s="16"/>
      <c r="J58" s="16"/>
      <c r="K58" s="16"/>
      <c r="L58" s="16"/>
      <c r="M58" s="17"/>
      <c r="P58" s="4" t="s">
        <v>51</v>
      </c>
      <c r="Q58" s="1">
        <v>1</v>
      </c>
      <c r="R58" s="1">
        <f t="shared" si="20"/>
        <v>0</v>
      </c>
      <c r="S58" s="1">
        <f t="shared" si="21"/>
        <v>0</v>
      </c>
      <c r="T58" s="1">
        <f t="shared" si="22"/>
        <v>0</v>
      </c>
      <c r="U58" s="1">
        <f t="shared" si="23"/>
        <v>0</v>
      </c>
      <c r="V58" s="1">
        <f t="shared" si="24"/>
        <v>0</v>
      </c>
      <c r="W58" s="1">
        <f t="shared" si="25"/>
        <v>0</v>
      </c>
      <c r="X58" s="1">
        <f t="shared" si="26"/>
        <v>0</v>
      </c>
      <c r="Y58" s="1">
        <f t="shared" si="27"/>
        <v>0</v>
      </c>
      <c r="Z58" s="1">
        <f t="shared" si="28"/>
        <v>0</v>
      </c>
      <c r="AA58" s="1">
        <f t="shared" si="29"/>
        <v>0</v>
      </c>
      <c r="AB58" s="1">
        <f t="shared" si="30"/>
        <v>0</v>
      </c>
      <c r="AC58" s="1">
        <f t="shared" si="31"/>
        <v>0</v>
      </c>
      <c r="AD58" s="1">
        <f t="shared" si="32"/>
        <v>0</v>
      </c>
      <c r="AE58" s="1">
        <f t="shared" si="33"/>
        <v>0</v>
      </c>
      <c r="AF58" s="1">
        <f t="shared" si="34"/>
        <v>0</v>
      </c>
      <c r="AG58" s="1">
        <f t="shared" si="35"/>
        <v>0</v>
      </c>
      <c r="AH58" s="1">
        <f t="shared" si="36"/>
        <v>0</v>
      </c>
      <c r="AI58" s="1">
        <f t="shared" si="37"/>
        <v>0</v>
      </c>
      <c r="AJ58" s="1">
        <f t="shared" si="38"/>
        <v>0</v>
      </c>
      <c r="AK58" s="1">
        <f t="shared" si="39"/>
        <v>0</v>
      </c>
    </row>
    <row r="59" spans="1:38" ht="17.25" customHeight="1">
      <c r="A59" s="13" t="s">
        <v>92</v>
      </c>
      <c r="B59" s="13" t="s">
        <v>76</v>
      </c>
      <c r="C59" s="14" t="s">
        <v>4</v>
      </c>
      <c r="D59" s="15">
        <v>2.6240000000000001</v>
      </c>
      <c r="E59" s="16"/>
      <c r="F59" s="16"/>
      <c r="G59" s="16"/>
      <c r="H59" s="16"/>
      <c r="I59" s="16"/>
      <c r="J59" s="16"/>
      <c r="K59" s="16"/>
      <c r="L59" s="16"/>
      <c r="M59" s="17"/>
      <c r="P59" s="4" t="s">
        <v>51</v>
      </c>
      <c r="Q59" s="1">
        <v>1</v>
      </c>
      <c r="R59" s="1">
        <f t="shared" si="20"/>
        <v>0</v>
      </c>
      <c r="S59" s="1">
        <f t="shared" si="21"/>
        <v>0</v>
      </c>
      <c r="T59" s="1">
        <f t="shared" si="22"/>
        <v>0</v>
      </c>
      <c r="U59" s="1">
        <f t="shared" si="23"/>
        <v>0</v>
      </c>
      <c r="V59" s="1">
        <f t="shared" si="24"/>
        <v>0</v>
      </c>
      <c r="W59" s="1">
        <f t="shared" si="25"/>
        <v>0</v>
      </c>
      <c r="X59" s="1">
        <f t="shared" si="26"/>
        <v>0</v>
      </c>
      <c r="Y59" s="1">
        <f t="shared" si="27"/>
        <v>0</v>
      </c>
      <c r="Z59" s="1">
        <f t="shared" si="28"/>
        <v>0</v>
      </c>
      <c r="AA59" s="1">
        <f t="shared" si="29"/>
        <v>0</v>
      </c>
      <c r="AB59" s="1">
        <f t="shared" si="30"/>
        <v>0</v>
      </c>
      <c r="AC59" s="1">
        <f t="shared" si="31"/>
        <v>0</v>
      </c>
      <c r="AD59" s="1">
        <f t="shared" si="32"/>
        <v>0</v>
      </c>
      <c r="AE59" s="1">
        <f t="shared" si="33"/>
        <v>0</v>
      </c>
      <c r="AF59" s="1">
        <f t="shared" si="34"/>
        <v>0</v>
      </c>
      <c r="AG59" s="1">
        <f t="shared" si="35"/>
        <v>0</v>
      </c>
      <c r="AH59" s="1">
        <f t="shared" si="36"/>
        <v>0</v>
      </c>
      <c r="AI59" s="1">
        <f t="shared" si="37"/>
        <v>0</v>
      </c>
      <c r="AJ59" s="1">
        <f t="shared" si="38"/>
        <v>0</v>
      </c>
      <c r="AK59" s="1">
        <f t="shared" si="39"/>
        <v>0</v>
      </c>
    </row>
    <row r="60" spans="1:38" ht="17.25" customHeight="1">
      <c r="A60" s="13" t="s">
        <v>93</v>
      </c>
      <c r="B60" s="13"/>
      <c r="C60" s="14" t="s">
        <v>17</v>
      </c>
      <c r="D60" s="15">
        <v>0.01</v>
      </c>
      <c r="E60" s="16"/>
      <c r="F60" s="16"/>
      <c r="G60" s="16"/>
      <c r="H60" s="16"/>
      <c r="I60" s="16"/>
      <c r="J60" s="16"/>
      <c r="K60" s="16"/>
      <c r="L60" s="16"/>
      <c r="M60" s="17"/>
      <c r="P60" s="4" t="s">
        <v>51</v>
      </c>
      <c r="Q60" s="1">
        <v>1</v>
      </c>
      <c r="R60" s="1">
        <f t="shared" si="20"/>
        <v>0</v>
      </c>
      <c r="S60" s="1">
        <f t="shared" si="21"/>
        <v>0</v>
      </c>
      <c r="T60" s="1">
        <f t="shared" si="22"/>
        <v>0</v>
      </c>
      <c r="U60" s="1">
        <f t="shared" si="23"/>
        <v>0</v>
      </c>
      <c r="V60" s="1">
        <f t="shared" si="24"/>
        <v>0</v>
      </c>
      <c r="W60" s="1">
        <f t="shared" si="25"/>
        <v>0</v>
      </c>
      <c r="X60" s="1">
        <f t="shared" si="26"/>
        <v>0</v>
      </c>
      <c r="Y60" s="1">
        <f t="shared" si="27"/>
        <v>0</v>
      </c>
      <c r="Z60" s="1">
        <f t="shared" si="28"/>
        <v>0</v>
      </c>
      <c r="AA60" s="1">
        <f t="shared" si="29"/>
        <v>0</v>
      </c>
      <c r="AB60" s="1">
        <f t="shared" si="30"/>
        <v>0</v>
      </c>
      <c r="AC60" s="1">
        <f t="shared" si="31"/>
        <v>0</v>
      </c>
      <c r="AD60" s="1">
        <f t="shared" si="32"/>
        <v>0</v>
      </c>
      <c r="AE60" s="1">
        <f t="shared" si="33"/>
        <v>0</v>
      </c>
      <c r="AF60" s="1">
        <f t="shared" si="34"/>
        <v>0</v>
      </c>
      <c r="AG60" s="1">
        <f t="shared" si="35"/>
        <v>0</v>
      </c>
      <c r="AH60" s="1">
        <f t="shared" si="36"/>
        <v>0</v>
      </c>
      <c r="AI60" s="1">
        <f t="shared" si="37"/>
        <v>0</v>
      </c>
      <c r="AJ60" s="1">
        <f t="shared" si="38"/>
        <v>0</v>
      </c>
      <c r="AK60" s="1">
        <f t="shared" si="39"/>
        <v>0</v>
      </c>
    </row>
    <row r="61" spans="1:38" ht="17.25" customHeight="1">
      <c r="A61" s="13" t="s">
        <v>94</v>
      </c>
      <c r="B61" s="13" t="s">
        <v>77</v>
      </c>
      <c r="C61" s="14" t="s">
        <v>78</v>
      </c>
      <c r="D61" s="15">
        <v>20</v>
      </c>
      <c r="E61" s="16"/>
      <c r="F61" s="16"/>
      <c r="G61" s="16"/>
      <c r="H61" s="16"/>
      <c r="I61" s="16"/>
      <c r="J61" s="16"/>
      <c r="K61" s="16"/>
      <c r="L61" s="16"/>
      <c r="M61" s="17"/>
      <c r="P61" s="4" t="s">
        <v>51</v>
      </c>
      <c r="Q61" s="1">
        <v>1</v>
      </c>
      <c r="R61" s="1">
        <f t="shared" si="20"/>
        <v>0</v>
      </c>
      <c r="S61" s="1">
        <f t="shared" si="21"/>
        <v>0</v>
      </c>
      <c r="T61" s="1">
        <f t="shared" si="22"/>
        <v>0</v>
      </c>
      <c r="U61" s="1">
        <f t="shared" si="23"/>
        <v>0</v>
      </c>
      <c r="V61" s="1">
        <f t="shared" si="24"/>
        <v>0</v>
      </c>
      <c r="W61" s="1">
        <f t="shared" si="25"/>
        <v>0</v>
      </c>
      <c r="X61" s="1">
        <f t="shared" si="26"/>
        <v>0</v>
      </c>
      <c r="Y61" s="1">
        <f t="shared" si="27"/>
        <v>0</v>
      </c>
      <c r="Z61" s="1">
        <f t="shared" si="28"/>
        <v>0</v>
      </c>
      <c r="AA61" s="1">
        <f t="shared" si="29"/>
        <v>0</v>
      </c>
      <c r="AB61" s="1">
        <f t="shared" si="30"/>
        <v>0</v>
      </c>
      <c r="AC61" s="1">
        <f t="shared" si="31"/>
        <v>0</v>
      </c>
      <c r="AD61" s="1">
        <f t="shared" si="32"/>
        <v>0</v>
      </c>
      <c r="AE61" s="1">
        <f t="shared" si="33"/>
        <v>0</v>
      </c>
      <c r="AF61" s="1">
        <f t="shared" si="34"/>
        <v>0</v>
      </c>
      <c r="AG61" s="1">
        <f t="shared" si="35"/>
        <v>0</v>
      </c>
      <c r="AH61" s="1">
        <f t="shared" si="36"/>
        <v>0</v>
      </c>
      <c r="AI61" s="1">
        <f t="shared" si="37"/>
        <v>0</v>
      </c>
      <c r="AJ61" s="1">
        <f t="shared" si="38"/>
        <v>0</v>
      </c>
      <c r="AK61" s="1">
        <f t="shared" si="39"/>
        <v>0</v>
      </c>
    </row>
    <row r="62" spans="1:38" ht="17.25" customHeight="1">
      <c r="A62" s="13" t="s">
        <v>2</v>
      </c>
      <c r="B62" s="13" t="s">
        <v>3</v>
      </c>
      <c r="C62" s="14" t="s">
        <v>4</v>
      </c>
      <c r="D62" s="15">
        <v>2.2599999999999998</v>
      </c>
      <c r="E62" s="16"/>
      <c r="F62" s="16"/>
      <c r="G62" s="16"/>
      <c r="H62" s="16"/>
      <c r="I62" s="16"/>
      <c r="J62" s="16"/>
      <c r="K62" s="16"/>
      <c r="L62" s="16"/>
      <c r="M62" s="17"/>
      <c r="O62" s="4" t="s">
        <v>52</v>
      </c>
      <c r="P62" s="4" t="s">
        <v>51</v>
      </c>
      <c r="Q62" s="1">
        <v>1</v>
      </c>
      <c r="R62" s="1">
        <f t="shared" si="20"/>
        <v>0</v>
      </c>
      <c r="S62" s="1">
        <f t="shared" si="21"/>
        <v>0</v>
      </c>
      <c r="T62" s="1">
        <f t="shared" si="22"/>
        <v>0</v>
      </c>
      <c r="U62" s="1">
        <f t="shared" si="23"/>
        <v>0</v>
      </c>
      <c r="V62" s="1">
        <f t="shared" si="24"/>
        <v>0</v>
      </c>
      <c r="W62" s="1">
        <f t="shared" si="25"/>
        <v>0</v>
      </c>
      <c r="X62" s="1">
        <f t="shared" si="26"/>
        <v>0</v>
      </c>
      <c r="Y62" s="1">
        <f t="shared" si="27"/>
        <v>0</v>
      </c>
      <c r="Z62" s="1">
        <f t="shared" si="28"/>
        <v>0</v>
      </c>
      <c r="AA62" s="1">
        <f t="shared" si="29"/>
        <v>0</v>
      </c>
      <c r="AB62" s="1">
        <f t="shared" si="30"/>
        <v>0</v>
      </c>
      <c r="AC62" s="1">
        <f t="shared" si="31"/>
        <v>0</v>
      </c>
      <c r="AD62" s="1">
        <f t="shared" si="32"/>
        <v>0</v>
      </c>
      <c r="AE62" s="1">
        <f t="shared" si="33"/>
        <v>0</v>
      </c>
      <c r="AF62" s="1">
        <f t="shared" si="34"/>
        <v>0</v>
      </c>
      <c r="AG62" s="1">
        <f t="shared" si="35"/>
        <v>0</v>
      </c>
      <c r="AH62" s="1">
        <f t="shared" si="36"/>
        <v>0</v>
      </c>
      <c r="AI62" s="1">
        <f t="shared" si="37"/>
        <v>0</v>
      </c>
      <c r="AJ62" s="1">
        <f t="shared" si="38"/>
        <v>0</v>
      </c>
      <c r="AK62" s="1">
        <f t="shared" si="39"/>
        <v>0</v>
      </c>
    </row>
    <row r="63" spans="1:38" ht="17.25" customHeight="1">
      <c r="A63" s="13" t="s">
        <v>29</v>
      </c>
      <c r="B63" s="13" t="s">
        <v>34</v>
      </c>
      <c r="C63" s="14" t="s">
        <v>4</v>
      </c>
      <c r="D63" s="15">
        <v>1.2E-2</v>
      </c>
      <c r="E63" s="16"/>
      <c r="F63" s="16"/>
      <c r="G63" s="16"/>
      <c r="H63" s="16"/>
      <c r="I63" s="16"/>
      <c r="J63" s="16"/>
      <c r="K63" s="16"/>
      <c r="L63" s="16"/>
      <c r="M63" s="17"/>
      <c r="O63" s="4" t="s">
        <v>52</v>
      </c>
      <c r="P63" s="4" t="s">
        <v>51</v>
      </c>
      <c r="Q63" s="1">
        <v>1</v>
      </c>
      <c r="R63" s="1">
        <f t="shared" si="20"/>
        <v>0</v>
      </c>
      <c r="S63" s="1">
        <f t="shared" si="21"/>
        <v>0</v>
      </c>
      <c r="T63" s="1">
        <f t="shared" si="22"/>
        <v>0</v>
      </c>
      <c r="U63" s="1">
        <f t="shared" si="23"/>
        <v>0</v>
      </c>
      <c r="V63" s="1">
        <f t="shared" si="24"/>
        <v>0</v>
      </c>
      <c r="W63" s="1">
        <f t="shared" si="25"/>
        <v>0</v>
      </c>
      <c r="X63" s="1">
        <f t="shared" si="26"/>
        <v>0</v>
      </c>
      <c r="Y63" s="1">
        <f t="shared" si="27"/>
        <v>0</v>
      </c>
      <c r="Z63" s="1">
        <f t="shared" si="28"/>
        <v>0</v>
      </c>
      <c r="AA63" s="1">
        <f t="shared" si="29"/>
        <v>0</v>
      </c>
      <c r="AB63" s="1">
        <f t="shared" si="30"/>
        <v>0</v>
      </c>
      <c r="AC63" s="1">
        <f t="shared" si="31"/>
        <v>0</v>
      </c>
      <c r="AD63" s="1">
        <f t="shared" si="32"/>
        <v>0</v>
      </c>
      <c r="AE63" s="1">
        <f t="shared" si="33"/>
        <v>0</v>
      </c>
      <c r="AF63" s="1">
        <f t="shared" si="34"/>
        <v>0</v>
      </c>
      <c r="AG63" s="1">
        <f t="shared" si="35"/>
        <v>0</v>
      </c>
      <c r="AH63" s="1">
        <f t="shared" si="36"/>
        <v>0</v>
      </c>
      <c r="AI63" s="1">
        <f t="shared" si="37"/>
        <v>0</v>
      </c>
      <c r="AJ63" s="1">
        <f t="shared" si="38"/>
        <v>0</v>
      </c>
      <c r="AK63" s="1">
        <f t="shared" si="39"/>
        <v>0</v>
      </c>
    </row>
    <row r="64" spans="1:38" ht="17.25" customHeight="1">
      <c r="A64" s="13" t="s">
        <v>29</v>
      </c>
      <c r="B64" s="13" t="s">
        <v>35</v>
      </c>
      <c r="C64" s="14" t="s">
        <v>4</v>
      </c>
      <c r="D64" s="15">
        <v>5.0999999999999997E-2</v>
      </c>
      <c r="E64" s="16"/>
      <c r="F64" s="16"/>
      <c r="G64" s="16"/>
      <c r="H64" s="16"/>
      <c r="I64" s="16"/>
      <c r="J64" s="16"/>
      <c r="K64" s="16"/>
      <c r="L64" s="16"/>
      <c r="M64" s="17"/>
      <c r="O64" s="4" t="s">
        <v>52</v>
      </c>
      <c r="P64" s="4" t="s">
        <v>51</v>
      </c>
      <c r="Q64" s="1">
        <v>1</v>
      </c>
      <c r="R64" s="1">
        <f t="shared" si="20"/>
        <v>0</v>
      </c>
      <c r="S64" s="1">
        <f t="shared" si="21"/>
        <v>0</v>
      </c>
      <c r="T64" s="1">
        <f t="shared" si="22"/>
        <v>0</v>
      </c>
      <c r="U64" s="1">
        <f t="shared" si="23"/>
        <v>0</v>
      </c>
      <c r="V64" s="1">
        <f t="shared" si="24"/>
        <v>0</v>
      </c>
      <c r="W64" s="1">
        <f t="shared" si="25"/>
        <v>0</v>
      </c>
      <c r="X64" s="1">
        <f t="shared" si="26"/>
        <v>0</v>
      </c>
      <c r="Y64" s="1">
        <f t="shared" si="27"/>
        <v>0</v>
      </c>
      <c r="Z64" s="1">
        <f t="shared" si="28"/>
        <v>0</v>
      </c>
      <c r="AA64" s="1">
        <f t="shared" si="29"/>
        <v>0</v>
      </c>
      <c r="AB64" s="1">
        <f t="shared" si="30"/>
        <v>0</v>
      </c>
      <c r="AC64" s="1">
        <f t="shared" si="31"/>
        <v>0</v>
      </c>
      <c r="AD64" s="1">
        <f t="shared" si="32"/>
        <v>0</v>
      </c>
      <c r="AE64" s="1">
        <f t="shared" si="33"/>
        <v>0</v>
      </c>
      <c r="AF64" s="1">
        <f t="shared" si="34"/>
        <v>0</v>
      </c>
      <c r="AG64" s="1">
        <f t="shared" si="35"/>
        <v>0</v>
      </c>
      <c r="AH64" s="1">
        <f t="shared" si="36"/>
        <v>0</v>
      </c>
      <c r="AI64" s="1">
        <f t="shared" si="37"/>
        <v>0</v>
      </c>
      <c r="AJ64" s="1">
        <f t="shared" si="38"/>
        <v>0</v>
      </c>
      <c r="AK64" s="1">
        <f t="shared" si="39"/>
        <v>0</v>
      </c>
    </row>
    <row r="65" spans="1:38" ht="17.25" customHeight="1">
      <c r="A65" s="13" t="s">
        <v>29</v>
      </c>
      <c r="B65" s="13" t="s">
        <v>30</v>
      </c>
      <c r="C65" s="14" t="s">
        <v>4</v>
      </c>
      <c r="D65" s="15">
        <v>9.1999999999999998E-2</v>
      </c>
      <c r="E65" s="16"/>
      <c r="F65" s="16"/>
      <c r="G65" s="16"/>
      <c r="H65" s="16"/>
      <c r="I65" s="16"/>
      <c r="J65" s="16"/>
      <c r="K65" s="16"/>
      <c r="L65" s="16"/>
      <c r="M65" s="17"/>
      <c r="O65" s="4" t="s">
        <v>52</v>
      </c>
      <c r="P65" s="4" t="s">
        <v>51</v>
      </c>
      <c r="Q65" s="1">
        <v>1</v>
      </c>
      <c r="R65" s="1">
        <f t="shared" si="20"/>
        <v>0</v>
      </c>
      <c r="S65" s="1">
        <f t="shared" si="21"/>
        <v>0</v>
      </c>
      <c r="T65" s="1">
        <f t="shared" si="22"/>
        <v>0</v>
      </c>
      <c r="U65" s="1">
        <f t="shared" si="23"/>
        <v>0</v>
      </c>
      <c r="V65" s="1">
        <f t="shared" si="24"/>
        <v>0</v>
      </c>
      <c r="W65" s="1">
        <f t="shared" si="25"/>
        <v>0</v>
      </c>
      <c r="X65" s="1">
        <f t="shared" si="26"/>
        <v>0</v>
      </c>
      <c r="Y65" s="1">
        <f t="shared" si="27"/>
        <v>0</v>
      </c>
      <c r="Z65" s="1">
        <f t="shared" si="28"/>
        <v>0</v>
      </c>
      <c r="AA65" s="1">
        <f t="shared" si="29"/>
        <v>0</v>
      </c>
      <c r="AB65" s="1">
        <f t="shared" si="30"/>
        <v>0</v>
      </c>
      <c r="AC65" s="1">
        <f t="shared" si="31"/>
        <v>0</v>
      </c>
      <c r="AD65" s="1">
        <f t="shared" si="32"/>
        <v>0</v>
      </c>
      <c r="AE65" s="1">
        <f t="shared" si="33"/>
        <v>0</v>
      </c>
      <c r="AF65" s="1">
        <f t="shared" si="34"/>
        <v>0</v>
      </c>
      <c r="AG65" s="1">
        <f t="shared" si="35"/>
        <v>0</v>
      </c>
      <c r="AH65" s="1">
        <f t="shared" si="36"/>
        <v>0</v>
      </c>
      <c r="AI65" s="1">
        <f t="shared" si="37"/>
        <v>0</v>
      </c>
      <c r="AJ65" s="1">
        <f t="shared" si="38"/>
        <v>0</v>
      </c>
      <c r="AK65" s="1">
        <f t="shared" si="39"/>
        <v>0</v>
      </c>
    </row>
    <row r="66" spans="1:38" ht="17.25" customHeight="1">
      <c r="A66" s="13" t="s">
        <v>29</v>
      </c>
      <c r="B66" s="13" t="s">
        <v>31</v>
      </c>
      <c r="C66" s="14" t="s">
        <v>4</v>
      </c>
      <c r="D66" s="15">
        <v>3.1E-2</v>
      </c>
      <c r="E66" s="16"/>
      <c r="F66" s="16"/>
      <c r="G66" s="16"/>
      <c r="H66" s="16"/>
      <c r="I66" s="16"/>
      <c r="J66" s="16"/>
      <c r="K66" s="16"/>
      <c r="L66" s="16"/>
      <c r="M66" s="17"/>
      <c r="O66" s="4" t="s">
        <v>52</v>
      </c>
      <c r="P66" s="4" t="s">
        <v>51</v>
      </c>
      <c r="Q66" s="1">
        <v>1</v>
      </c>
      <c r="R66" s="1">
        <f t="shared" si="20"/>
        <v>0</v>
      </c>
      <c r="S66" s="1">
        <f t="shared" si="21"/>
        <v>0</v>
      </c>
      <c r="T66" s="1">
        <f t="shared" si="22"/>
        <v>0</v>
      </c>
      <c r="U66" s="1">
        <f t="shared" si="23"/>
        <v>0</v>
      </c>
      <c r="V66" s="1">
        <f t="shared" si="24"/>
        <v>0</v>
      </c>
      <c r="W66" s="1">
        <f t="shared" si="25"/>
        <v>0</v>
      </c>
      <c r="X66" s="1">
        <f t="shared" si="26"/>
        <v>0</v>
      </c>
      <c r="Y66" s="1">
        <f t="shared" si="27"/>
        <v>0</v>
      </c>
      <c r="Z66" s="1">
        <f t="shared" si="28"/>
        <v>0</v>
      </c>
      <c r="AA66" s="1">
        <f t="shared" si="29"/>
        <v>0</v>
      </c>
      <c r="AB66" s="1">
        <f t="shared" si="30"/>
        <v>0</v>
      </c>
      <c r="AC66" s="1">
        <f t="shared" si="31"/>
        <v>0</v>
      </c>
      <c r="AD66" s="1">
        <f t="shared" si="32"/>
        <v>0</v>
      </c>
      <c r="AE66" s="1">
        <f t="shared" si="33"/>
        <v>0</v>
      </c>
      <c r="AF66" s="1">
        <f t="shared" si="34"/>
        <v>0</v>
      </c>
      <c r="AG66" s="1">
        <f t="shared" si="35"/>
        <v>0</v>
      </c>
      <c r="AH66" s="1">
        <f t="shared" si="36"/>
        <v>0</v>
      </c>
      <c r="AI66" s="1">
        <f t="shared" si="37"/>
        <v>0</v>
      </c>
      <c r="AJ66" s="1">
        <f t="shared" si="38"/>
        <v>0</v>
      </c>
      <c r="AK66" s="1">
        <f t="shared" si="39"/>
        <v>0</v>
      </c>
    </row>
    <row r="67" spans="1:38" ht="17.25" customHeight="1">
      <c r="A67" s="13" t="s">
        <v>29</v>
      </c>
      <c r="B67" s="13" t="s">
        <v>32</v>
      </c>
      <c r="C67" s="14" t="s">
        <v>4</v>
      </c>
      <c r="D67" s="15">
        <v>0.247</v>
      </c>
      <c r="E67" s="16"/>
      <c r="F67" s="16"/>
      <c r="G67" s="16"/>
      <c r="H67" s="16"/>
      <c r="I67" s="16"/>
      <c r="J67" s="16"/>
      <c r="K67" s="16"/>
      <c r="L67" s="16"/>
      <c r="M67" s="17"/>
      <c r="O67" s="4" t="s">
        <v>52</v>
      </c>
      <c r="P67" s="4" t="s">
        <v>51</v>
      </c>
      <c r="Q67" s="1">
        <v>1</v>
      </c>
      <c r="R67" s="1">
        <f t="shared" si="20"/>
        <v>0</v>
      </c>
      <c r="S67" s="1">
        <f t="shared" si="21"/>
        <v>0</v>
      </c>
      <c r="T67" s="1">
        <f t="shared" si="22"/>
        <v>0</v>
      </c>
      <c r="U67" s="1">
        <f t="shared" si="23"/>
        <v>0</v>
      </c>
      <c r="V67" s="1">
        <f t="shared" si="24"/>
        <v>0</v>
      </c>
      <c r="W67" s="1">
        <f t="shared" si="25"/>
        <v>0</v>
      </c>
      <c r="X67" s="1">
        <f t="shared" si="26"/>
        <v>0</v>
      </c>
      <c r="Y67" s="1">
        <f t="shared" si="27"/>
        <v>0</v>
      </c>
      <c r="Z67" s="1">
        <f t="shared" si="28"/>
        <v>0</v>
      </c>
      <c r="AA67" s="1">
        <f t="shared" si="29"/>
        <v>0</v>
      </c>
      <c r="AB67" s="1">
        <f t="shared" si="30"/>
        <v>0</v>
      </c>
      <c r="AC67" s="1">
        <f t="shared" si="31"/>
        <v>0</v>
      </c>
      <c r="AD67" s="1">
        <f t="shared" si="32"/>
        <v>0</v>
      </c>
      <c r="AE67" s="1">
        <f t="shared" si="33"/>
        <v>0</v>
      </c>
      <c r="AF67" s="1">
        <f t="shared" si="34"/>
        <v>0</v>
      </c>
      <c r="AG67" s="1">
        <f t="shared" si="35"/>
        <v>0</v>
      </c>
      <c r="AH67" s="1">
        <f t="shared" si="36"/>
        <v>0</v>
      </c>
      <c r="AI67" s="1">
        <f t="shared" si="37"/>
        <v>0</v>
      </c>
      <c r="AJ67" s="1">
        <f t="shared" si="38"/>
        <v>0</v>
      </c>
      <c r="AK67" s="1">
        <f t="shared" si="39"/>
        <v>0</v>
      </c>
    </row>
    <row r="68" spans="1:38" ht="17.25" customHeight="1">
      <c r="A68" s="13" t="s">
        <v>29</v>
      </c>
      <c r="B68" s="13" t="s">
        <v>33</v>
      </c>
      <c r="C68" s="14" t="s">
        <v>4</v>
      </c>
      <c r="D68" s="15">
        <v>8.5000000000000006E-2</v>
      </c>
      <c r="E68" s="16"/>
      <c r="F68" s="16"/>
      <c r="G68" s="16"/>
      <c r="H68" s="16"/>
      <c r="I68" s="16"/>
      <c r="J68" s="16"/>
      <c r="K68" s="16"/>
      <c r="L68" s="16"/>
      <c r="M68" s="17"/>
      <c r="O68" s="4" t="s">
        <v>52</v>
      </c>
      <c r="P68" s="4" t="s">
        <v>51</v>
      </c>
      <c r="Q68" s="1">
        <v>1</v>
      </c>
      <c r="R68" s="1">
        <f t="shared" si="20"/>
        <v>0</v>
      </c>
      <c r="S68" s="1">
        <f t="shared" si="21"/>
        <v>0</v>
      </c>
      <c r="T68" s="1">
        <f t="shared" si="22"/>
        <v>0</v>
      </c>
      <c r="U68" s="1">
        <f t="shared" si="23"/>
        <v>0</v>
      </c>
      <c r="V68" s="1">
        <f t="shared" si="24"/>
        <v>0</v>
      </c>
      <c r="W68" s="1">
        <f t="shared" si="25"/>
        <v>0</v>
      </c>
      <c r="X68" s="1">
        <f t="shared" si="26"/>
        <v>0</v>
      </c>
      <c r="Y68" s="1">
        <f t="shared" si="27"/>
        <v>0</v>
      </c>
      <c r="Z68" s="1">
        <f t="shared" si="28"/>
        <v>0</v>
      </c>
      <c r="AA68" s="1">
        <f t="shared" si="29"/>
        <v>0</v>
      </c>
      <c r="AB68" s="1">
        <f t="shared" si="30"/>
        <v>0</v>
      </c>
      <c r="AC68" s="1">
        <f t="shared" si="31"/>
        <v>0</v>
      </c>
      <c r="AD68" s="1">
        <f t="shared" si="32"/>
        <v>0</v>
      </c>
      <c r="AE68" s="1">
        <f t="shared" si="33"/>
        <v>0</v>
      </c>
      <c r="AF68" s="1">
        <f t="shared" si="34"/>
        <v>0</v>
      </c>
      <c r="AG68" s="1">
        <f t="shared" si="35"/>
        <v>0</v>
      </c>
      <c r="AH68" s="1">
        <f t="shared" si="36"/>
        <v>0</v>
      </c>
      <c r="AI68" s="1">
        <f t="shared" si="37"/>
        <v>0</v>
      </c>
      <c r="AJ68" s="1">
        <f t="shared" si="38"/>
        <v>0</v>
      </c>
      <c r="AK68" s="1">
        <f t="shared" si="39"/>
        <v>0</v>
      </c>
    </row>
    <row r="69" spans="1:38" ht="17.25" customHeight="1">
      <c r="A69" s="13" t="s">
        <v>9</v>
      </c>
      <c r="B69" s="13" t="s">
        <v>10</v>
      </c>
      <c r="C69" s="14" t="s">
        <v>11</v>
      </c>
      <c r="D69" s="15">
        <v>25</v>
      </c>
      <c r="E69" s="16"/>
      <c r="F69" s="16"/>
      <c r="G69" s="16"/>
      <c r="H69" s="16"/>
      <c r="I69" s="16"/>
      <c r="J69" s="16"/>
      <c r="K69" s="16"/>
      <c r="L69" s="16"/>
      <c r="M69" s="17"/>
      <c r="O69" s="4" t="s">
        <v>52</v>
      </c>
      <c r="P69" s="4" t="s">
        <v>51</v>
      </c>
      <c r="Q69" s="1">
        <v>1</v>
      </c>
      <c r="R69" s="1">
        <f t="shared" si="20"/>
        <v>0</v>
      </c>
      <c r="S69" s="1">
        <f t="shared" si="21"/>
        <v>0</v>
      </c>
      <c r="T69" s="1">
        <f t="shared" si="22"/>
        <v>0</v>
      </c>
      <c r="U69" s="1">
        <f t="shared" si="23"/>
        <v>0</v>
      </c>
      <c r="V69" s="1">
        <f t="shared" si="24"/>
        <v>0</v>
      </c>
      <c r="W69" s="1">
        <f t="shared" si="25"/>
        <v>0</v>
      </c>
      <c r="X69" s="1">
        <f t="shared" si="26"/>
        <v>0</v>
      </c>
      <c r="Y69" s="1">
        <f t="shared" si="27"/>
        <v>0</v>
      </c>
      <c r="Z69" s="1">
        <f t="shared" si="28"/>
        <v>0</v>
      </c>
      <c r="AA69" s="1">
        <f t="shared" si="29"/>
        <v>0</v>
      </c>
      <c r="AB69" s="1">
        <f t="shared" si="30"/>
        <v>0</v>
      </c>
      <c r="AC69" s="1">
        <f t="shared" si="31"/>
        <v>0</v>
      </c>
      <c r="AD69" s="1">
        <f t="shared" si="32"/>
        <v>0</v>
      </c>
      <c r="AE69" s="1">
        <f t="shared" si="33"/>
        <v>0</v>
      </c>
      <c r="AF69" s="1">
        <f t="shared" si="34"/>
        <v>0</v>
      </c>
      <c r="AG69" s="1">
        <f t="shared" si="35"/>
        <v>0</v>
      </c>
      <c r="AH69" s="1">
        <f t="shared" si="36"/>
        <v>0</v>
      </c>
      <c r="AI69" s="1">
        <f t="shared" si="37"/>
        <v>0</v>
      </c>
      <c r="AJ69" s="1">
        <f t="shared" si="38"/>
        <v>0</v>
      </c>
      <c r="AK69" s="1">
        <f t="shared" si="39"/>
        <v>0</v>
      </c>
    </row>
    <row r="70" spans="1:38" ht="17.25" customHeight="1">
      <c r="A70" s="13" t="s">
        <v>9</v>
      </c>
      <c r="B70" s="13" t="s">
        <v>12</v>
      </c>
      <c r="C70" s="14" t="s">
        <v>11</v>
      </c>
      <c r="D70" s="15">
        <v>49</v>
      </c>
      <c r="E70" s="16"/>
      <c r="F70" s="16"/>
      <c r="G70" s="16"/>
      <c r="H70" s="16"/>
      <c r="I70" s="16"/>
      <c r="J70" s="16"/>
      <c r="K70" s="16"/>
      <c r="L70" s="16"/>
      <c r="M70" s="17"/>
      <c r="O70" s="4" t="s">
        <v>52</v>
      </c>
      <c r="P70" s="4" t="s">
        <v>51</v>
      </c>
      <c r="Q70" s="1">
        <v>1</v>
      </c>
      <c r="R70" s="1">
        <f t="shared" si="20"/>
        <v>0</v>
      </c>
      <c r="S70" s="1">
        <f t="shared" si="21"/>
        <v>0</v>
      </c>
      <c r="T70" s="1">
        <f t="shared" si="22"/>
        <v>0</v>
      </c>
      <c r="U70" s="1">
        <f t="shared" si="23"/>
        <v>0</v>
      </c>
      <c r="V70" s="1">
        <f t="shared" si="24"/>
        <v>0</v>
      </c>
      <c r="W70" s="1">
        <f t="shared" si="25"/>
        <v>0</v>
      </c>
      <c r="X70" s="1">
        <f t="shared" si="26"/>
        <v>0</v>
      </c>
      <c r="Y70" s="1">
        <f t="shared" si="27"/>
        <v>0</v>
      </c>
      <c r="Z70" s="1">
        <f t="shared" si="28"/>
        <v>0</v>
      </c>
      <c r="AA70" s="1">
        <f t="shared" si="29"/>
        <v>0</v>
      </c>
      <c r="AB70" s="1">
        <f t="shared" si="30"/>
        <v>0</v>
      </c>
      <c r="AC70" s="1">
        <f t="shared" si="31"/>
        <v>0</v>
      </c>
      <c r="AD70" s="1">
        <f t="shared" si="32"/>
        <v>0</v>
      </c>
      <c r="AE70" s="1">
        <f t="shared" si="33"/>
        <v>0</v>
      </c>
      <c r="AF70" s="1">
        <f t="shared" si="34"/>
        <v>0</v>
      </c>
      <c r="AG70" s="1">
        <f t="shared" si="35"/>
        <v>0</v>
      </c>
      <c r="AH70" s="1">
        <f t="shared" si="36"/>
        <v>0</v>
      </c>
      <c r="AI70" s="1">
        <f t="shared" si="37"/>
        <v>0</v>
      </c>
      <c r="AJ70" s="1">
        <f t="shared" si="38"/>
        <v>0</v>
      </c>
      <c r="AK70" s="1">
        <f t="shared" si="39"/>
        <v>0</v>
      </c>
    </row>
    <row r="71" spans="1:38" ht="17.25" customHeight="1">
      <c r="A71" s="13" t="s">
        <v>27</v>
      </c>
      <c r="B71" s="13" t="s">
        <v>28</v>
      </c>
      <c r="C71" s="14" t="s">
        <v>1</v>
      </c>
      <c r="D71" s="15">
        <v>21</v>
      </c>
      <c r="E71" s="16"/>
      <c r="F71" s="16"/>
      <c r="G71" s="16"/>
      <c r="H71" s="16"/>
      <c r="I71" s="16"/>
      <c r="J71" s="16"/>
      <c r="K71" s="16"/>
      <c r="L71" s="16"/>
      <c r="M71" s="17"/>
      <c r="O71" s="4" t="s">
        <v>52</v>
      </c>
      <c r="P71" s="4" t="s">
        <v>51</v>
      </c>
      <c r="Q71" s="1">
        <v>1</v>
      </c>
      <c r="R71" s="1">
        <f t="shared" si="20"/>
        <v>0</v>
      </c>
      <c r="S71" s="1">
        <f t="shared" si="21"/>
        <v>0</v>
      </c>
      <c r="T71" s="1">
        <f t="shared" si="22"/>
        <v>0</v>
      </c>
      <c r="U71" s="1">
        <f t="shared" si="23"/>
        <v>0</v>
      </c>
      <c r="V71" s="1">
        <f t="shared" si="24"/>
        <v>0</v>
      </c>
      <c r="W71" s="1">
        <f t="shared" si="25"/>
        <v>0</v>
      </c>
      <c r="X71" s="1">
        <f t="shared" si="26"/>
        <v>0</v>
      </c>
      <c r="Y71" s="1">
        <f t="shared" si="27"/>
        <v>0</v>
      </c>
      <c r="Z71" s="1">
        <f t="shared" si="28"/>
        <v>0</v>
      </c>
      <c r="AA71" s="1">
        <f t="shared" si="29"/>
        <v>0</v>
      </c>
      <c r="AB71" s="1">
        <f t="shared" si="30"/>
        <v>0</v>
      </c>
      <c r="AC71" s="1">
        <f t="shared" si="31"/>
        <v>0</v>
      </c>
      <c r="AD71" s="1">
        <f t="shared" si="32"/>
        <v>0</v>
      </c>
      <c r="AE71" s="1">
        <f t="shared" si="33"/>
        <v>0</v>
      </c>
      <c r="AF71" s="1">
        <f t="shared" si="34"/>
        <v>0</v>
      </c>
      <c r="AG71" s="1">
        <f t="shared" si="35"/>
        <v>0</v>
      </c>
      <c r="AH71" s="1">
        <f t="shared" si="36"/>
        <v>0</v>
      </c>
      <c r="AI71" s="1">
        <f t="shared" si="37"/>
        <v>0</v>
      </c>
      <c r="AJ71" s="1">
        <f t="shared" si="38"/>
        <v>0</v>
      </c>
      <c r="AK71" s="1">
        <f t="shared" si="39"/>
        <v>0</v>
      </c>
    </row>
    <row r="72" spans="1:38" ht="17.25" customHeight="1">
      <c r="A72" s="13" t="s">
        <v>95</v>
      </c>
      <c r="B72" s="13" t="s">
        <v>79</v>
      </c>
      <c r="C72" s="14" t="s">
        <v>40</v>
      </c>
      <c r="D72" s="15">
        <v>47.8</v>
      </c>
      <c r="E72" s="16"/>
      <c r="F72" s="16"/>
      <c r="G72" s="16"/>
      <c r="H72" s="16"/>
      <c r="I72" s="16"/>
      <c r="J72" s="16"/>
      <c r="K72" s="16"/>
      <c r="L72" s="16"/>
      <c r="M72" s="17"/>
      <c r="P72" s="4" t="s">
        <v>51</v>
      </c>
      <c r="Q72" s="1">
        <v>1</v>
      </c>
      <c r="R72" s="1">
        <f t="shared" si="20"/>
        <v>0</v>
      </c>
      <c r="S72" s="1">
        <f t="shared" si="21"/>
        <v>0</v>
      </c>
      <c r="T72" s="1">
        <f t="shared" si="22"/>
        <v>0</v>
      </c>
      <c r="U72" s="1">
        <f t="shared" si="23"/>
        <v>0</v>
      </c>
      <c r="V72" s="1">
        <f t="shared" si="24"/>
        <v>0</v>
      </c>
      <c r="W72" s="1">
        <f t="shared" si="25"/>
        <v>0</v>
      </c>
      <c r="X72" s="1">
        <f t="shared" si="26"/>
        <v>0</v>
      </c>
      <c r="Y72" s="1">
        <f t="shared" si="27"/>
        <v>0</v>
      </c>
      <c r="Z72" s="1">
        <f t="shared" si="28"/>
        <v>0</v>
      </c>
      <c r="AA72" s="1">
        <f t="shared" si="29"/>
        <v>0</v>
      </c>
      <c r="AB72" s="1">
        <f t="shared" si="30"/>
        <v>0</v>
      </c>
      <c r="AC72" s="1">
        <f t="shared" si="31"/>
        <v>0</v>
      </c>
      <c r="AD72" s="1">
        <f t="shared" si="32"/>
        <v>0</v>
      </c>
      <c r="AE72" s="1">
        <f t="shared" si="33"/>
        <v>0</v>
      </c>
      <c r="AF72" s="1">
        <f t="shared" si="34"/>
        <v>0</v>
      </c>
      <c r="AG72" s="1">
        <f t="shared" si="35"/>
        <v>0</v>
      </c>
      <c r="AH72" s="1">
        <f t="shared" si="36"/>
        <v>0</v>
      </c>
      <c r="AI72" s="1">
        <f t="shared" si="37"/>
        <v>0</v>
      </c>
      <c r="AJ72" s="1">
        <f t="shared" si="38"/>
        <v>0</v>
      </c>
      <c r="AK72" s="1">
        <f t="shared" si="39"/>
        <v>0</v>
      </c>
    </row>
    <row r="73" spans="1:38" ht="17.25" customHeight="1">
      <c r="A73" s="13" t="s">
        <v>80</v>
      </c>
      <c r="B73" s="13" t="s">
        <v>81</v>
      </c>
      <c r="C73" s="14" t="s">
        <v>4</v>
      </c>
      <c r="D73" s="15">
        <v>0.67</v>
      </c>
      <c r="E73" s="16"/>
      <c r="F73" s="16"/>
      <c r="G73" s="16"/>
      <c r="H73" s="16"/>
      <c r="I73" s="16"/>
      <c r="J73" s="16"/>
      <c r="K73" s="16"/>
      <c r="L73" s="16"/>
      <c r="M73" s="17"/>
      <c r="P73" s="4" t="s">
        <v>51</v>
      </c>
      <c r="Q73" s="1">
        <v>1</v>
      </c>
      <c r="R73" s="1">
        <f t="shared" si="20"/>
        <v>0</v>
      </c>
      <c r="S73" s="1">
        <f t="shared" si="21"/>
        <v>0</v>
      </c>
      <c r="T73" s="1">
        <f t="shared" si="22"/>
        <v>0</v>
      </c>
      <c r="U73" s="1">
        <f t="shared" si="23"/>
        <v>0</v>
      </c>
      <c r="V73" s="1">
        <f t="shared" si="24"/>
        <v>0</v>
      </c>
      <c r="W73" s="1">
        <f t="shared" si="25"/>
        <v>0</v>
      </c>
      <c r="X73" s="1">
        <f t="shared" si="26"/>
        <v>0</v>
      </c>
      <c r="Y73" s="1">
        <f t="shared" si="27"/>
        <v>0</v>
      </c>
      <c r="Z73" s="1">
        <f t="shared" si="28"/>
        <v>0</v>
      </c>
      <c r="AA73" s="1">
        <f t="shared" si="29"/>
        <v>0</v>
      </c>
      <c r="AB73" s="1">
        <f t="shared" si="30"/>
        <v>0</v>
      </c>
      <c r="AC73" s="1">
        <f t="shared" si="31"/>
        <v>0</v>
      </c>
      <c r="AD73" s="1">
        <f t="shared" si="32"/>
        <v>0</v>
      </c>
      <c r="AE73" s="1">
        <f t="shared" si="33"/>
        <v>0</v>
      </c>
      <c r="AF73" s="1">
        <f t="shared" si="34"/>
        <v>0</v>
      </c>
      <c r="AG73" s="1">
        <f t="shared" si="35"/>
        <v>0</v>
      </c>
      <c r="AH73" s="1">
        <f t="shared" si="36"/>
        <v>0</v>
      </c>
      <c r="AI73" s="1">
        <f t="shared" si="37"/>
        <v>0</v>
      </c>
      <c r="AJ73" s="1">
        <f t="shared" si="38"/>
        <v>0</v>
      </c>
      <c r="AK73" s="1">
        <f t="shared" si="39"/>
        <v>0</v>
      </c>
    </row>
    <row r="74" spans="1:38" ht="17.25" customHeight="1">
      <c r="A74" s="13" t="s">
        <v>13</v>
      </c>
      <c r="B74" s="13" t="s">
        <v>14</v>
      </c>
      <c r="C74" s="14" t="s">
        <v>8</v>
      </c>
      <c r="D74" s="15">
        <v>161.30000000000001</v>
      </c>
      <c r="E74" s="16"/>
      <c r="F74" s="16"/>
      <c r="G74" s="16"/>
      <c r="H74" s="16"/>
      <c r="I74" s="16"/>
      <c r="J74" s="16"/>
      <c r="K74" s="16"/>
      <c r="L74" s="16"/>
      <c r="M74" s="17"/>
      <c r="O74" s="4" t="s">
        <v>52</v>
      </c>
      <c r="P74" s="4" t="s">
        <v>51</v>
      </c>
      <c r="Q74" s="1">
        <v>1</v>
      </c>
      <c r="R74" s="1">
        <f t="shared" si="20"/>
        <v>0</v>
      </c>
      <c r="S74" s="1">
        <f t="shared" si="21"/>
        <v>0</v>
      </c>
      <c r="T74" s="1">
        <f t="shared" si="22"/>
        <v>0</v>
      </c>
      <c r="U74" s="1">
        <f t="shared" si="23"/>
        <v>0</v>
      </c>
      <c r="V74" s="1">
        <f t="shared" si="24"/>
        <v>0</v>
      </c>
      <c r="W74" s="1">
        <f t="shared" si="25"/>
        <v>0</v>
      </c>
      <c r="X74" s="1">
        <f t="shared" si="26"/>
        <v>0</v>
      </c>
      <c r="Y74" s="1">
        <f t="shared" si="27"/>
        <v>0</v>
      </c>
      <c r="Z74" s="1">
        <f t="shared" si="28"/>
        <v>0</v>
      </c>
      <c r="AA74" s="1">
        <f t="shared" si="29"/>
        <v>0</v>
      </c>
      <c r="AB74" s="1">
        <f t="shared" si="30"/>
        <v>0</v>
      </c>
      <c r="AC74" s="1">
        <f t="shared" si="31"/>
        <v>0</v>
      </c>
      <c r="AD74" s="1">
        <f t="shared" si="32"/>
        <v>0</v>
      </c>
      <c r="AE74" s="1">
        <f t="shared" si="33"/>
        <v>0</v>
      </c>
      <c r="AF74" s="1">
        <f t="shared" si="34"/>
        <v>0</v>
      </c>
      <c r="AG74" s="1">
        <f t="shared" si="35"/>
        <v>0</v>
      </c>
      <c r="AH74" s="1">
        <f t="shared" si="36"/>
        <v>0</v>
      </c>
      <c r="AI74" s="1">
        <f t="shared" si="37"/>
        <v>0</v>
      </c>
      <c r="AJ74" s="1">
        <f t="shared" si="38"/>
        <v>0</v>
      </c>
      <c r="AK74" s="1">
        <f t="shared" si="39"/>
        <v>0</v>
      </c>
    </row>
    <row r="75" spans="1:38" ht="17.25" customHeight="1">
      <c r="A75" s="13" t="s">
        <v>5</v>
      </c>
      <c r="B75" s="13" t="s">
        <v>6</v>
      </c>
      <c r="C75" s="14" t="s">
        <v>7</v>
      </c>
      <c r="D75" s="15">
        <v>165</v>
      </c>
      <c r="E75" s="16"/>
      <c r="F75" s="16"/>
      <c r="G75" s="16"/>
      <c r="H75" s="16"/>
      <c r="I75" s="16"/>
      <c r="J75" s="16"/>
      <c r="K75" s="16"/>
      <c r="L75" s="16"/>
      <c r="M75" s="17"/>
      <c r="O75" s="4" t="s">
        <v>52</v>
      </c>
      <c r="P75" s="4" t="s">
        <v>51</v>
      </c>
      <c r="Q75" s="1">
        <v>1</v>
      </c>
      <c r="R75" s="1">
        <f t="shared" si="20"/>
        <v>0</v>
      </c>
      <c r="S75" s="1">
        <f t="shared" si="21"/>
        <v>0</v>
      </c>
      <c r="T75" s="1">
        <f t="shared" si="22"/>
        <v>0</v>
      </c>
      <c r="U75" s="1">
        <f t="shared" si="23"/>
        <v>0</v>
      </c>
      <c r="V75" s="1">
        <f t="shared" si="24"/>
        <v>0</v>
      </c>
      <c r="W75" s="1">
        <f t="shared" si="25"/>
        <v>0</v>
      </c>
      <c r="X75" s="1">
        <f t="shared" si="26"/>
        <v>0</v>
      </c>
      <c r="Y75" s="1">
        <f t="shared" si="27"/>
        <v>0</v>
      </c>
      <c r="Z75" s="1">
        <f t="shared" si="28"/>
        <v>0</v>
      </c>
      <c r="AA75" s="1">
        <f t="shared" si="29"/>
        <v>0</v>
      </c>
      <c r="AB75" s="1">
        <f t="shared" si="30"/>
        <v>0</v>
      </c>
      <c r="AC75" s="1">
        <f t="shared" si="31"/>
        <v>0</v>
      </c>
      <c r="AD75" s="1">
        <f t="shared" si="32"/>
        <v>0</v>
      </c>
      <c r="AE75" s="1">
        <f t="shared" si="33"/>
        <v>0</v>
      </c>
      <c r="AF75" s="1">
        <f t="shared" si="34"/>
        <v>0</v>
      </c>
      <c r="AG75" s="1">
        <f t="shared" si="35"/>
        <v>0</v>
      </c>
      <c r="AH75" s="1">
        <f t="shared" si="36"/>
        <v>0</v>
      </c>
      <c r="AI75" s="1">
        <f t="shared" si="37"/>
        <v>0</v>
      </c>
      <c r="AJ75" s="1">
        <f t="shared" si="38"/>
        <v>0</v>
      </c>
      <c r="AK75" s="1">
        <f t="shared" si="39"/>
        <v>0</v>
      </c>
    </row>
    <row r="76" spans="1:38" ht="17.25" customHeight="1">
      <c r="A76" s="13"/>
      <c r="B76" s="13"/>
      <c r="C76" s="14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38" ht="17.25" customHeight="1">
      <c r="A77" s="13"/>
      <c r="B77" s="13"/>
      <c r="C77" s="14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38" ht="17.25" customHeight="1">
      <c r="A78" s="13"/>
      <c r="B78" s="13"/>
      <c r="C78" s="14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38" ht="17.25" customHeight="1">
      <c r="A79" s="19" t="s">
        <v>54</v>
      </c>
      <c r="B79" s="13"/>
      <c r="C79" s="14"/>
      <c r="D79" s="18"/>
      <c r="E79" s="16"/>
      <c r="F79" s="16"/>
      <c r="G79" s="16"/>
      <c r="H79" s="16"/>
      <c r="I79" s="16"/>
      <c r="J79" s="16"/>
      <c r="K79" s="16"/>
      <c r="L79" s="16"/>
      <c r="M79" s="18"/>
      <c r="R79" s="1">
        <f>SUM($R$55:$R$78)</f>
        <v>0</v>
      </c>
      <c r="S79" s="1">
        <f>SUM($S$55:$S$78)</f>
        <v>0</v>
      </c>
      <c r="T79" s="1">
        <f>SUM($T$55:$T$78)</f>
        <v>0</v>
      </c>
      <c r="U79" s="1">
        <f>SUM($U$55:$U$78)</f>
        <v>0</v>
      </c>
      <c r="V79" s="1">
        <f>SUM($V$55:$V$78)</f>
        <v>0</v>
      </c>
      <c r="W79" s="1">
        <f>SUM($W$55:$W$78)</f>
        <v>0</v>
      </c>
      <c r="X79" s="1">
        <f>SUM($X$55:$X$78)</f>
        <v>0</v>
      </c>
      <c r="Y79" s="1">
        <f>SUM($Y$55:$Y$78)</f>
        <v>0</v>
      </c>
      <c r="Z79" s="1">
        <f>SUM($Z$55:$Z$78)</f>
        <v>0</v>
      </c>
      <c r="AA79" s="1">
        <f>SUM($AA$55:$AA$78)</f>
        <v>0</v>
      </c>
      <c r="AB79" s="1">
        <f>SUM($AB$55:$AB$78)</f>
        <v>0</v>
      </c>
      <c r="AC79" s="1">
        <f>SUM($AC$55:$AC$78)</f>
        <v>0</v>
      </c>
      <c r="AD79" s="1">
        <f>SUM($AD$55:$AD$78)</f>
        <v>0</v>
      </c>
      <c r="AE79" s="1">
        <f>SUM($AE$55:$AE$78)</f>
        <v>0</v>
      </c>
      <c r="AF79" s="1">
        <f>SUM($AF$55:$AF$78)</f>
        <v>0</v>
      </c>
      <c r="AG79" s="1">
        <f>SUM($AG$55:$AG$78)</f>
        <v>0</v>
      </c>
      <c r="AH79" s="1">
        <f>SUM($AH$55:$AH$78)</f>
        <v>0</v>
      </c>
      <c r="AI79" s="1">
        <f>SUM($AI$55:$AI$78)</f>
        <v>0</v>
      </c>
      <c r="AJ79" s="1">
        <f>SUM($AJ$55:$AJ$78)</f>
        <v>0</v>
      </c>
      <c r="AK79" s="1">
        <f>SUM($AK$55:$AK$78)</f>
        <v>0</v>
      </c>
      <c r="AL79" s="1">
        <f>SUM($AL$55:$AL$78)</f>
        <v>0</v>
      </c>
    </row>
    <row r="80" spans="1:38" ht="17.25" customHeight="1">
      <c r="A80" s="24" t="s">
        <v>132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37" ht="17.25" customHeight="1">
      <c r="A81" s="13" t="s">
        <v>96</v>
      </c>
      <c r="B81" s="13" t="s">
        <v>82</v>
      </c>
      <c r="C81" s="14" t="s">
        <v>40</v>
      </c>
      <c r="D81" s="15">
        <v>0.8</v>
      </c>
      <c r="E81" s="16"/>
      <c r="F81" s="16"/>
      <c r="G81" s="16"/>
      <c r="H81" s="16"/>
      <c r="I81" s="16"/>
      <c r="J81" s="16"/>
      <c r="K81" s="16"/>
      <c r="L81" s="16"/>
      <c r="M81" s="17"/>
      <c r="P81" s="4" t="s">
        <v>51</v>
      </c>
      <c r="Q81" s="1">
        <v>1</v>
      </c>
      <c r="R81" s="1">
        <f t="shared" ref="R81:R97" si="40">IF(P81="기계경비",J81,0)</f>
        <v>0</v>
      </c>
      <c r="S81" s="1">
        <f t="shared" ref="S81:S97" si="41">IF(P81="운반비",J81,0)</f>
        <v>0</v>
      </c>
      <c r="T81" s="1">
        <f t="shared" ref="T81:T97" si="42">IF(P81="작업부산물",L81,0)</f>
        <v>0</v>
      </c>
      <c r="U81" s="1">
        <f t="shared" ref="U81:U97" si="43">IF(P81="관급",ROUNDDOWN(D81*E81,0),0)+IF(P81="지급",ROUNDDOWN(D81*E81,0),0)</f>
        <v>0</v>
      </c>
      <c r="V81" s="1">
        <f t="shared" ref="V81:V97" si="44">IF(P81="외주비",F81+H81+J81,0)</f>
        <v>0</v>
      </c>
      <c r="W81" s="1">
        <f t="shared" ref="W81:W97" si="45">IF(P81="장비비",F81+H81+J81,0)</f>
        <v>0</v>
      </c>
      <c r="X81" s="1">
        <f t="shared" ref="X81:X97" si="46">IF(P81="폐기물처리비",J81,0)</f>
        <v>0</v>
      </c>
      <c r="Y81" s="1">
        <f t="shared" ref="Y81:Y97" si="47">IF(P81="가설비",J81,0)</f>
        <v>0</v>
      </c>
      <c r="Z81" s="1">
        <f t="shared" ref="Z81:Z97" si="48">IF(P81="잡비제외분",F81,0)</f>
        <v>0</v>
      </c>
      <c r="AA81" s="1">
        <f t="shared" ref="AA81:AA97" si="49">IF(P81="사급자재대",L81,0)</f>
        <v>0</v>
      </c>
      <c r="AB81" s="1">
        <f t="shared" ref="AB81:AB97" si="50">IF(P81="관급자재대",L81,0)</f>
        <v>0</v>
      </c>
      <c r="AC81" s="1">
        <f t="shared" ref="AC81:AC97" si="51">IF(P81="일반 폐기물 처리비",L81,0)</f>
        <v>0</v>
      </c>
      <c r="AD81" s="1">
        <f t="shared" ref="AD81:AD97" si="52">IF(P81="사용자항목2",L81,0)</f>
        <v>0</v>
      </c>
      <c r="AE81" s="1">
        <f t="shared" ref="AE81:AE97" si="53">IF(P81="사용자항목3",L81,0)</f>
        <v>0</v>
      </c>
      <c r="AF81" s="1">
        <f t="shared" ref="AF81:AF97" si="54">IF(P81="사용자항목4",L81,0)</f>
        <v>0</v>
      </c>
      <c r="AG81" s="1">
        <f t="shared" ref="AG81:AG97" si="55">IF(P81="사용자항목5",L81,0)</f>
        <v>0</v>
      </c>
      <c r="AH81" s="1">
        <f t="shared" ref="AH81:AH97" si="56">IF(P81="사용자항목6",L81,0)</f>
        <v>0</v>
      </c>
      <c r="AI81" s="1">
        <f t="shared" ref="AI81:AI97" si="57">IF(P81="사용자항목7",L81,0)</f>
        <v>0</v>
      </c>
      <c r="AJ81" s="1">
        <f t="shared" ref="AJ81:AJ97" si="58">IF(P81="사용자항목8",L81,0)</f>
        <v>0</v>
      </c>
      <c r="AK81" s="1">
        <f t="shared" ref="AK81:AK97" si="59">IF(P81="사용자항목9",L81,0)</f>
        <v>0</v>
      </c>
    </row>
    <row r="82" spans="1:37" ht="17.25" customHeight="1">
      <c r="A82" s="13" t="s">
        <v>97</v>
      </c>
      <c r="B82" s="13" t="s">
        <v>83</v>
      </c>
      <c r="C82" s="14" t="s">
        <v>40</v>
      </c>
      <c r="D82" s="15">
        <v>2.6</v>
      </c>
      <c r="E82" s="16"/>
      <c r="F82" s="16"/>
      <c r="G82" s="16"/>
      <c r="H82" s="16"/>
      <c r="I82" s="16"/>
      <c r="J82" s="16"/>
      <c r="K82" s="16"/>
      <c r="L82" s="16"/>
      <c r="M82" s="17"/>
      <c r="P82" s="4" t="s">
        <v>51</v>
      </c>
      <c r="Q82" s="1">
        <v>1</v>
      </c>
      <c r="R82" s="1">
        <f t="shared" si="40"/>
        <v>0</v>
      </c>
      <c r="S82" s="1">
        <f t="shared" si="41"/>
        <v>0</v>
      </c>
      <c r="T82" s="1">
        <f t="shared" si="42"/>
        <v>0</v>
      </c>
      <c r="U82" s="1">
        <f t="shared" si="43"/>
        <v>0</v>
      </c>
      <c r="V82" s="1">
        <f t="shared" si="44"/>
        <v>0</v>
      </c>
      <c r="W82" s="1">
        <f t="shared" si="45"/>
        <v>0</v>
      </c>
      <c r="X82" s="1">
        <f t="shared" si="46"/>
        <v>0</v>
      </c>
      <c r="Y82" s="1">
        <f t="shared" si="47"/>
        <v>0</v>
      </c>
      <c r="Z82" s="1">
        <f t="shared" si="48"/>
        <v>0</v>
      </c>
      <c r="AA82" s="1">
        <f t="shared" si="49"/>
        <v>0</v>
      </c>
      <c r="AB82" s="1">
        <f t="shared" si="50"/>
        <v>0</v>
      </c>
      <c r="AC82" s="1">
        <f t="shared" si="51"/>
        <v>0</v>
      </c>
      <c r="AD82" s="1">
        <f t="shared" si="52"/>
        <v>0</v>
      </c>
      <c r="AE82" s="1">
        <f t="shared" si="53"/>
        <v>0</v>
      </c>
      <c r="AF82" s="1">
        <f t="shared" si="54"/>
        <v>0</v>
      </c>
      <c r="AG82" s="1">
        <f t="shared" si="55"/>
        <v>0</v>
      </c>
      <c r="AH82" s="1">
        <f t="shared" si="56"/>
        <v>0</v>
      </c>
      <c r="AI82" s="1">
        <f t="shared" si="57"/>
        <v>0</v>
      </c>
      <c r="AJ82" s="1">
        <f t="shared" si="58"/>
        <v>0</v>
      </c>
      <c r="AK82" s="1">
        <f t="shared" si="59"/>
        <v>0</v>
      </c>
    </row>
    <row r="83" spans="1:37" ht="17.25" customHeight="1">
      <c r="A83" s="13" t="s">
        <v>98</v>
      </c>
      <c r="B83" s="13" t="s">
        <v>84</v>
      </c>
      <c r="C83" s="14" t="s">
        <v>40</v>
      </c>
      <c r="D83" s="15">
        <v>48</v>
      </c>
      <c r="E83" s="16"/>
      <c r="F83" s="16"/>
      <c r="G83" s="16"/>
      <c r="H83" s="16"/>
      <c r="I83" s="16"/>
      <c r="J83" s="16"/>
      <c r="K83" s="16"/>
      <c r="L83" s="16"/>
      <c r="M83" s="17"/>
      <c r="P83" s="4" t="s">
        <v>51</v>
      </c>
      <c r="Q83" s="1">
        <v>1</v>
      </c>
      <c r="R83" s="1">
        <f t="shared" si="40"/>
        <v>0</v>
      </c>
      <c r="S83" s="1">
        <f t="shared" si="41"/>
        <v>0</v>
      </c>
      <c r="T83" s="1">
        <f t="shared" si="42"/>
        <v>0</v>
      </c>
      <c r="U83" s="1">
        <f t="shared" si="43"/>
        <v>0</v>
      </c>
      <c r="V83" s="1">
        <f t="shared" si="44"/>
        <v>0</v>
      </c>
      <c r="W83" s="1">
        <f t="shared" si="45"/>
        <v>0</v>
      </c>
      <c r="X83" s="1">
        <f t="shared" si="46"/>
        <v>0</v>
      </c>
      <c r="Y83" s="1">
        <f t="shared" si="47"/>
        <v>0</v>
      </c>
      <c r="Z83" s="1">
        <f t="shared" si="48"/>
        <v>0</v>
      </c>
      <c r="AA83" s="1">
        <f t="shared" si="49"/>
        <v>0</v>
      </c>
      <c r="AB83" s="1">
        <f t="shared" si="50"/>
        <v>0</v>
      </c>
      <c r="AC83" s="1">
        <f t="shared" si="51"/>
        <v>0</v>
      </c>
      <c r="AD83" s="1">
        <f t="shared" si="52"/>
        <v>0</v>
      </c>
      <c r="AE83" s="1">
        <f t="shared" si="53"/>
        <v>0</v>
      </c>
      <c r="AF83" s="1">
        <f t="shared" si="54"/>
        <v>0</v>
      </c>
      <c r="AG83" s="1">
        <f t="shared" si="55"/>
        <v>0</v>
      </c>
      <c r="AH83" s="1">
        <f t="shared" si="56"/>
        <v>0</v>
      </c>
      <c r="AI83" s="1">
        <f t="shared" si="57"/>
        <v>0</v>
      </c>
      <c r="AJ83" s="1">
        <f t="shared" si="58"/>
        <v>0</v>
      </c>
      <c r="AK83" s="1">
        <f t="shared" si="59"/>
        <v>0</v>
      </c>
    </row>
    <row r="84" spans="1:37" ht="17.25" customHeight="1">
      <c r="A84" s="13" t="s">
        <v>99</v>
      </c>
      <c r="B84" s="13" t="s">
        <v>85</v>
      </c>
      <c r="C84" s="14" t="s">
        <v>40</v>
      </c>
      <c r="D84" s="15">
        <v>47.8</v>
      </c>
      <c r="E84" s="16"/>
      <c r="F84" s="16"/>
      <c r="G84" s="16"/>
      <c r="H84" s="16"/>
      <c r="I84" s="16"/>
      <c r="J84" s="16"/>
      <c r="K84" s="16"/>
      <c r="L84" s="16"/>
      <c r="M84" s="17"/>
      <c r="P84" s="4" t="s">
        <v>51</v>
      </c>
      <c r="Q84" s="1">
        <v>1</v>
      </c>
      <c r="R84" s="1">
        <f t="shared" si="40"/>
        <v>0</v>
      </c>
      <c r="S84" s="1">
        <f t="shared" si="41"/>
        <v>0</v>
      </c>
      <c r="T84" s="1">
        <f t="shared" si="42"/>
        <v>0</v>
      </c>
      <c r="U84" s="1">
        <f t="shared" si="43"/>
        <v>0</v>
      </c>
      <c r="V84" s="1">
        <f t="shared" si="44"/>
        <v>0</v>
      </c>
      <c r="W84" s="1">
        <f t="shared" si="45"/>
        <v>0</v>
      </c>
      <c r="X84" s="1">
        <f t="shared" si="46"/>
        <v>0</v>
      </c>
      <c r="Y84" s="1">
        <f t="shared" si="47"/>
        <v>0</v>
      </c>
      <c r="Z84" s="1">
        <f t="shared" si="48"/>
        <v>0</v>
      </c>
      <c r="AA84" s="1">
        <f t="shared" si="49"/>
        <v>0</v>
      </c>
      <c r="AB84" s="1">
        <f t="shared" si="50"/>
        <v>0</v>
      </c>
      <c r="AC84" s="1">
        <f t="shared" si="51"/>
        <v>0</v>
      </c>
      <c r="AD84" s="1">
        <f t="shared" si="52"/>
        <v>0</v>
      </c>
      <c r="AE84" s="1">
        <f t="shared" si="53"/>
        <v>0</v>
      </c>
      <c r="AF84" s="1">
        <f t="shared" si="54"/>
        <v>0</v>
      </c>
      <c r="AG84" s="1">
        <f t="shared" si="55"/>
        <v>0</v>
      </c>
      <c r="AH84" s="1">
        <f t="shared" si="56"/>
        <v>0</v>
      </c>
      <c r="AI84" s="1">
        <f t="shared" si="57"/>
        <v>0</v>
      </c>
      <c r="AJ84" s="1">
        <f t="shared" si="58"/>
        <v>0</v>
      </c>
      <c r="AK84" s="1">
        <f t="shared" si="59"/>
        <v>0</v>
      </c>
    </row>
    <row r="85" spans="1:37" ht="17.25" customHeight="1">
      <c r="A85" s="13" t="s">
        <v>100</v>
      </c>
      <c r="B85" s="13" t="s">
        <v>86</v>
      </c>
      <c r="C85" s="14" t="s">
        <v>40</v>
      </c>
      <c r="D85" s="15">
        <v>7.2</v>
      </c>
      <c r="E85" s="16"/>
      <c r="F85" s="16"/>
      <c r="G85" s="16"/>
      <c r="H85" s="16"/>
      <c r="I85" s="16"/>
      <c r="J85" s="16"/>
      <c r="K85" s="16"/>
      <c r="L85" s="16"/>
      <c r="M85" s="17"/>
      <c r="P85" s="4" t="s">
        <v>51</v>
      </c>
      <c r="Q85" s="1">
        <v>1</v>
      </c>
      <c r="R85" s="1">
        <f t="shared" si="40"/>
        <v>0</v>
      </c>
      <c r="S85" s="1">
        <f t="shared" si="41"/>
        <v>0</v>
      </c>
      <c r="T85" s="1">
        <f t="shared" si="42"/>
        <v>0</v>
      </c>
      <c r="U85" s="1">
        <f t="shared" si="43"/>
        <v>0</v>
      </c>
      <c r="V85" s="1">
        <f t="shared" si="44"/>
        <v>0</v>
      </c>
      <c r="W85" s="1">
        <f t="shared" si="45"/>
        <v>0</v>
      </c>
      <c r="X85" s="1">
        <f t="shared" si="46"/>
        <v>0</v>
      </c>
      <c r="Y85" s="1">
        <f t="shared" si="47"/>
        <v>0</v>
      </c>
      <c r="Z85" s="1">
        <f t="shared" si="48"/>
        <v>0</v>
      </c>
      <c r="AA85" s="1">
        <f t="shared" si="49"/>
        <v>0</v>
      </c>
      <c r="AB85" s="1">
        <f t="shared" si="50"/>
        <v>0</v>
      </c>
      <c r="AC85" s="1">
        <f t="shared" si="51"/>
        <v>0</v>
      </c>
      <c r="AD85" s="1">
        <f t="shared" si="52"/>
        <v>0</v>
      </c>
      <c r="AE85" s="1">
        <f t="shared" si="53"/>
        <v>0</v>
      </c>
      <c r="AF85" s="1">
        <f t="shared" si="54"/>
        <v>0</v>
      </c>
      <c r="AG85" s="1">
        <f t="shared" si="55"/>
        <v>0</v>
      </c>
      <c r="AH85" s="1">
        <f t="shared" si="56"/>
        <v>0</v>
      </c>
      <c r="AI85" s="1">
        <f t="shared" si="57"/>
        <v>0</v>
      </c>
      <c r="AJ85" s="1">
        <f t="shared" si="58"/>
        <v>0</v>
      </c>
      <c r="AK85" s="1">
        <f t="shared" si="59"/>
        <v>0</v>
      </c>
    </row>
    <row r="86" spans="1:37" ht="17.25" customHeight="1">
      <c r="A86" s="13" t="s">
        <v>25</v>
      </c>
      <c r="B86" s="13" t="s">
        <v>26</v>
      </c>
      <c r="C86" s="14" t="s">
        <v>4</v>
      </c>
      <c r="D86" s="15">
        <v>2.58</v>
      </c>
      <c r="E86" s="16"/>
      <c r="F86" s="16"/>
      <c r="G86" s="16"/>
      <c r="H86" s="16"/>
      <c r="I86" s="16"/>
      <c r="J86" s="16"/>
      <c r="K86" s="16"/>
      <c r="L86" s="16"/>
      <c r="M86" s="17"/>
      <c r="O86" s="4" t="s">
        <v>52</v>
      </c>
      <c r="P86" s="4" t="s">
        <v>51</v>
      </c>
      <c r="Q86" s="1">
        <v>1</v>
      </c>
      <c r="R86" s="1">
        <f t="shared" si="40"/>
        <v>0</v>
      </c>
      <c r="S86" s="1">
        <f t="shared" si="41"/>
        <v>0</v>
      </c>
      <c r="T86" s="1">
        <f t="shared" si="42"/>
        <v>0</v>
      </c>
      <c r="U86" s="1">
        <f t="shared" si="43"/>
        <v>0</v>
      </c>
      <c r="V86" s="1">
        <f t="shared" si="44"/>
        <v>0</v>
      </c>
      <c r="W86" s="1">
        <f t="shared" si="45"/>
        <v>0</v>
      </c>
      <c r="X86" s="1">
        <f t="shared" si="46"/>
        <v>0</v>
      </c>
      <c r="Y86" s="1">
        <f t="shared" si="47"/>
        <v>0</v>
      </c>
      <c r="Z86" s="1">
        <f t="shared" si="48"/>
        <v>0</v>
      </c>
      <c r="AA86" s="1">
        <f t="shared" si="49"/>
        <v>0</v>
      </c>
      <c r="AB86" s="1">
        <f t="shared" si="50"/>
        <v>0</v>
      </c>
      <c r="AC86" s="1">
        <f t="shared" si="51"/>
        <v>0</v>
      </c>
      <c r="AD86" s="1">
        <f t="shared" si="52"/>
        <v>0</v>
      </c>
      <c r="AE86" s="1">
        <f t="shared" si="53"/>
        <v>0</v>
      </c>
      <c r="AF86" s="1">
        <f t="shared" si="54"/>
        <v>0</v>
      </c>
      <c r="AG86" s="1">
        <f t="shared" si="55"/>
        <v>0</v>
      </c>
      <c r="AH86" s="1">
        <f t="shared" si="56"/>
        <v>0</v>
      </c>
      <c r="AI86" s="1">
        <f t="shared" si="57"/>
        <v>0</v>
      </c>
      <c r="AJ86" s="1">
        <f t="shared" si="58"/>
        <v>0</v>
      </c>
      <c r="AK86" s="1">
        <f t="shared" si="59"/>
        <v>0</v>
      </c>
    </row>
    <row r="87" spans="1:37" ht="17.25" customHeight="1">
      <c r="A87" s="13" t="s">
        <v>101</v>
      </c>
      <c r="B87" s="13" t="s">
        <v>62</v>
      </c>
      <c r="C87" s="14" t="s">
        <v>40</v>
      </c>
      <c r="D87" s="15">
        <v>7.2</v>
      </c>
      <c r="E87" s="16"/>
      <c r="F87" s="16"/>
      <c r="G87" s="16"/>
      <c r="H87" s="16"/>
      <c r="I87" s="16"/>
      <c r="J87" s="16"/>
      <c r="K87" s="16"/>
      <c r="L87" s="16"/>
      <c r="M87" s="17"/>
      <c r="P87" s="4" t="s">
        <v>51</v>
      </c>
      <c r="Q87" s="1">
        <v>1</v>
      </c>
      <c r="R87" s="1">
        <f t="shared" si="40"/>
        <v>0</v>
      </c>
      <c r="S87" s="1">
        <f t="shared" si="41"/>
        <v>0</v>
      </c>
      <c r="T87" s="1">
        <f t="shared" si="42"/>
        <v>0</v>
      </c>
      <c r="U87" s="1">
        <f t="shared" si="43"/>
        <v>0</v>
      </c>
      <c r="V87" s="1">
        <f t="shared" si="44"/>
        <v>0</v>
      </c>
      <c r="W87" s="1">
        <f t="shared" si="45"/>
        <v>0</v>
      </c>
      <c r="X87" s="1">
        <f t="shared" si="46"/>
        <v>0</v>
      </c>
      <c r="Y87" s="1">
        <f t="shared" si="47"/>
        <v>0</v>
      </c>
      <c r="Z87" s="1">
        <f t="shared" si="48"/>
        <v>0</v>
      </c>
      <c r="AA87" s="1">
        <f t="shared" si="49"/>
        <v>0</v>
      </c>
      <c r="AB87" s="1">
        <f t="shared" si="50"/>
        <v>0</v>
      </c>
      <c r="AC87" s="1">
        <f t="shared" si="51"/>
        <v>0</v>
      </c>
      <c r="AD87" s="1">
        <f t="shared" si="52"/>
        <v>0</v>
      </c>
      <c r="AE87" s="1">
        <f t="shared" si="53"/>
        <v>0</v>
      </c>
      <c r="AF87" s="1">
        <f t="shared" si="54"/>
        <v>0</v>
      </c>
      <c r="AG87" s="1">
        <f t="shared" si="55"/>
        <v>0</v>
      </c>
      <c r="AH87" s="1">
        <f t="shared" si="56"/>
        <v>0</v>
      </c>
      <c r="AI87" s="1">
        <f t="shared" si="57"/>
        <v>0</v>
      </c>
      <c r="AJ87" s="1">
        <f t="shared" si="58"/>
        <v>0</v>
      </c>
      <c r="AK87" s="1">
        <f t="shared" si="59"/>
        <v>0</v>
      </c>
    </row>
    <row r="88" spans="1:37" ht="17.25" customHeight="1">
      <c r="A88" s="13" t="s">
        <v>61</v>
      </c>
      <c r="B88" s="13" t="s">
        <v>62</v>
      </c>
      <c r="C88" s="14" t="s">
        <v>8</v>
      </c>
      <c r="D88" s="15">
        <v>15.2</v>
      </c>
      <c r="E88" s="16"/>
      <c r="F88" s="16"/>
      <c r="G88" s="16"/>
      <c r="H88" s="16"/>
      <c r="I88" s="16"/>
      <c r="J88" s="16"/>
      <c r="K88" s="16"/>
      <c r="L88" s="16"/>
      <c r="M88" s="17"/>
      <c r="P88" s="4" t="s">
        <v>51</v>
      </c>
      <c r="Q88" s="1">
        <v>1</v>
      </c>
      <c r="R88" s="1">
        <f t="shared" si="40"/>
        <v>0</v>
      </c>
      <c r="S88" s="1">
        <f t="shared" si="41"/>
        <v>0</v>
      </c>
      <c r="T88" s="1">
        <f t="shared" si="42"/>
        <v>0</v>
      </c>
      <c r="U88" s="1">
        <f t="shared" si="43"/>
        <v>0</v>
      </c>
      <c r="V88" s="1">
        <f t="shared" si="44"/>
        <v>0</v>
      </c>
      <c r="W88" s="1">
        <f t="shared" si="45"/>
        <v>0</v>
      </c>
      <c r="X88" s="1">
        <f t="shared" si="46"/>
        <v>0</v>
      </c>
      <c r="Y88" s="1">
        <f t="shared" si="47"/>
        <v>0</v>
      </c>
      <c r="Z88" s="1">
        <f t="shared" si="48"/>
        <v>0</v>
      </c>
      <c r="AA88" s="1">
        <f t="shared" si="49"/>
        <v>0</v>
      </c>
      <c r="AB88" s="1">
        <f t="shared" si="50"/>
        <v>0</v>
      </c>
      <c r="AC88" s="1">
        <f t="shared" si="51"/>
        <v>0</v>
      </c>
      <c r="AD88" s="1">
        <f t="shared" si="52"/>
        <v>0</v>
      </c>
      <c r="AE88" s="1">
        <f t="shared" si="53"/>
        <v>0</v>
      </c>
      <c r="AF88" s="1">
        <f t="shared" si="54"/>
        <v>0</v>
      </c>
      <c r="AG88" s="1">
        <f t="shared" si="55"/>
        <v>0</v>
      </c>
      <c r="AH88" s="1">
        <f t="shared" si="56"/>
        <v>0</v>
      </c>
      <c r="AI88" s="1">
        <f t="shared" si="57"/>
        <v>0</v>
      </c>
      <c r="AJ88" s="1">
        <f t="shared" si="58"/>
        <v>0</v>
      </c>
      <c r="AK88" s="1">
        <f t="shared" si="59"/>
        <v>0</v>
      </c>
    </row>
    <row r="89" spans="1:37" ht="17.25" customHeight="1">
      <c r="A89" s="13" t="s">
        <v>102</v>
      </c>
      <c r="B89" s="13" t="s">
        <v>62</v>
      </c>
      <c r="C89" s="14" t="s">
        <v>40</v>
      </c>
      <c r="D89" s="15">
        <v>7.2</v>
      </c>
      <c r="E89" s="16"/>
      <c r="F89" s="16"/>
      <c r="G89" s="16"/>
      <c r="H89" s="16"/>
      <c r="I89" s="16"/>
      <c r="J89" s="16"/>
      <c r="K89" s="16"/>
      <c r="L89" s="16"/>
      <c r="M89" s="17"/>
      <c r="P89" s="4" t="s">
        <v>51</v>
      </c>
      <c r="Q89" s="1">
        <v>1</v>
      </c>
      <c r="R89" s="1">
        <f t="shared" si="40"/>
        <v>0</v>
      </c>
      <c r="S89" s="1">
        <f t="shared" si="41"/>
        <v>0</v>
      </c>
      <c r="T89" s="1">
        <f t="shared" si="42"/>
        <v>0</v>
      </c>
      <c r="U89" s="1">
        <f t="shared" si="43"/>
        <v>0</v>
      </c>
      <c r="V89" s="1">
        <f t="shared" si="44"/>
        <v>0</v>
      </c>
      <c r="W89" s="1">
        <f t="shared" si="45"/>
        <v>0</v>
      </c>
      <c r="X89" s="1">
        <f t="shared" si="46"/>
        <v>0</v>
      </c>
      <c r="Y89" s="1">
        <f t="shared" si="47"/>
        <v>0</v>
      </c>
      <c r="Z89" s="1">
        <f t="shared" si="48"/>
        <v>0</v>
      </c>
      <c r="AA89" s="1">
        <f t="shared" si="49"/>
        <v>0</v>
      </c>
      <c r="AB89" s="1">
        <f t="shared" si="50"/>
        <v>0</v>
      </c>
      <c r="AC89" s="1">
        <f t="shared" si="51"/>
        <v>0</v>
      </c>
      <c r="AD89" s="1">
        <f t="shared" si="52"/>
        <v>0</v>
      </c>
      <c r="AE89" s="1">
        <f t="shared" si="53"/>
        <v>0</v>
      </c>
      <c r="AF89" s="1">
        <f t="shared" si="54"/>
        <v>0</v>
      </c>
      <c r="AG89" s="1">
        <f t="shared" si="55"/>
        <v>0</v>
      </c>
      <c r="AH89" s="1">
        <f t="shared" si="56"/>
        <v>0</v>
      </c>
      <c r="AI89" s="1">
        <f t="shared" si="57"/>
        <v>0</v>
      </c>
      <c r="AJ89" s="1">
        <f t="shared" si="58"/>
        <v>0</v>
      </c>
      <c r="AK89" s="1">
        <f t="shared" si="59"/>
        <v>0</v>
      </c>
    </row>
    <row r="90" spans="1:37" ht="17.25" customHeight="1">
      <c r="A90" s="13" t="s">
        <v>63</v>
      </c>
      <c r="B90" s="13" t="s">
        <v>62</v>
      </c>
      <c r="C90" s="14" t="s">
        <v>8</v>
      </c>
      <c r="D90" s="15">
        <v>15.2</v>
      </c>
      <c r="E90" s="16"/>
      <c r="F90" s="16"/>
      <c r="G90" s="16"/>
      <c r="H90" s="16"/>
      <c r="I90" s="16"/>
      <c r="J90" s="16"/>
      <c r="K90" s="16"/>
      <c r="L90" s="16"/>
      <c r="M90" s="17"/>
      <c r="P90" s="4" t="s">
        <v>51</v>
      </c>
      <c r="Q90" s="1">
        <v>1</v>
      </c>
      <c r="R90" s="1">
        <f t="shared" si="40"/>
        <v>0</v>
      </c>
      <c r="S90" s="1">
        <f t="shared" si="41"/>
        <v>0</v>
      </c>
      <c r="T90" s="1">
        <f t="shared" si="42"/>
        <v>0</v>
      </c>
      <c r="U90" s="1">
        <f t="shared" si="43"/>
        <v>0</v>
      </c>
      <c r="V90" s="1">
        <f t="shared" si="44"/>
        <v>0</v>
      </c>
      <c r="W90" s="1">
        <f t="shared" si="45"/>
        <v>0</v>
      </c>
      <c r="X90" s="1">
        <f t="shared" si="46"/>
        <v>0</v>
      </c>
      <c r="Y90" s="1">
        <f t="shared" si="47"/>
        <v>0</v>
      </c>
      <c r="Z90" s="1">
        <f t="shared" si="48"/>
        <v>0</v>
      </c>
      <c r="AA90" s="1">
        <f t="shared" si="49"/>
        <v>0</v>
      </c>
      <c r="AB90" s="1">
        <f t="shared" si="50"/>
        <v>0</v>
      </c>
      <c r="AC90" s="1">
        <f t="shared" si="51"/>
        <v>0</v>
      </c>
      <c r="AD90" s="1">
        <f t="shared" si="52"/>
        <v>0</v>
      </c>
      <c r="AE90" s="1">
        <f t="shared" si="53"/>
        <v>0</v>
      </c>
      <c r="AF90" s="1">
        <f t="shared" si="54"/>
        <v>0</v>
      </c>
      <c r="AG90" s="1">
        <f t="shared" si="55"/>
        <v>0</v>
      </c>
      <c r="AH90" s="1">
        <f t="shared" si="56"/>
        <v>0</v>
      </c>
      <c r="AI90" s="1">
        <f t="shared" si="57"/>
        <v>0</v>
      </c>
      <c r="AJ90" s="1">
        <f t="shared" si="58"/>
        <v>0</v>
      </c>
      <c r="AK90" s="1">
        <f t="shared" si="59"/>
        <v>0</v>
      </c>
    </row>
    <row r="91" spans="1:37" ht="17.25" customHeight="1">
      <c r="A91" s="13" t="s">
        <v>22</v>
      </c>
      <c r="B91" s="13" t="s">
        <v>23</v>
      </c>
      <c r="C91" s="14" t="s">
        <v>24</v>
      </c>
      <c r="D91" s="15">
        <v>4</v>
      </c>
      <c r="E91" s="16"/>
      <c r="F91" s="16"/>
      <c r="G91" s="16"/>
      <c r="H91" s="16"/>
      <c r="I91" s="16"/>
      <c r="J91" s="16"/>
      <c r="K91" s="16"/>
      <c r="L91" s="16"/>
      <c r="M91" s="17"/>
      <c r="O91" s="4" t="s">
        <v>52</v>
      </c>
      <c r="P91" s="4" t="s">
        <v>51</v>
      </c>
      <c r="Q91" s="1">
        <v>1</v>
      </c>
      <c r="R91" s="1">
        <f t="shared" si="40"/>
        <v>0</v>
      </c>
      <c r="S91" s="1">
        <f t="shared" si="41"/>
        <v>0</v>
      </c>
      <c r="T91" s="1">
        <f t="shared" si="42"/>
        <v>0</v>
      </c>
      <c r="U91" s="1">
        <f t="shared" si="43"/>
        <v>0</v>
      </c>
      <c r="V91" s="1">
        <f t="shared" si="44"/>
        <v>0</v>
      </c>
      <c r="W91" s="1">
        <f t="shared" si="45"/>
        <v>0</v>
      </c>
      <c r="X91" s="1">
        <f t="shared" si="46"/>
        <v>0</v>
      </c>
      <c r="Y91" s="1">
        <f t="shared" si="47"/>
        <v>0</v>
      </c>
      <c r="Z91" s="1">
        <f t="shared" si="48"/>
        <v>0</v>
      </c>
      <c r="AA91" s="1">
        <f t="shared" si="49"/>
        <v>0</v>
      </c>
      <c r="AB91" s="1">
        <f t="shared" si="50"/>
        <v>0</v>
      </c>
      <c r="AC91" s="1">
        <f t="shared" si="51"/>
        <v>0</v>
      </c>
      <c r="AD91" s="1">
        <f t="shared" si="52"/>
        <v>0</v>
      </c>
      <c r="AE91" s="1">
        <f t="shared" si="53"/>
        <v>0</v>
      </c>
      <c r="AF91" s="1">
        <f t="shared" si="54"/>
        <v>0</v>
      </c>
      <c r="AG91" s="1">
        <f t="shared" si="55"/>
        <v>0</v>
      </c>
      <c r="AH91" s="1">
        <f t="shared" si="56"/>
        <v>0</v>
      </c>
      <c r="AI91" s="1">
        <f t="shared" si="57"/>
        <v>0</v>
      </c>
      <c r="AJ91" s="1">
        <f t="shared" si="58"/>
        <v>0</v>
      </c>
      <c r="AK91" s="1">
        <f t="shared" si="59"/>
        <v>0</v>
      </c>
    </row>
    <row r="92" spans="1:37" ht="17.25" customHeight="1">
      <c r="A92" s="13" t="s">
        <v>19</v>
      </c>
      <c r="B92" s="13" t="s">
        <v>20</v>
      </c>
      <c r="C92" s="14" t="s">
        <v>17</v>
      </c>
      <c r="D92" s="15">
        <v>0.3</v>
      </c>
      <c r="E92" s="16"/>
      <c r="F92" s="16"/>
      <c r="G92" s="16"/>
      <c r="H92" s="16"/>
      <c r="I92" s="16"/>
      <c r="J92" s="16"/>
      <c r="K92" s="16"/>
      <c r="L92" s="16"/>
      <c r="M92" s="17"/>
      <c r="O92" s="4" t="s">
        <v>52</v>
      </c>
      <c r="P92" s="4" t="s">
        <v>51</v>
      </c>
      <c r="Q92" s="1">
        <v>1</v>
      </c>
      <c r="R92" s="1">
        <f t="shared" si="40"/>
        <v>0</v>
      </c>
      <c r="S92" s="1">
        <f t="shared" si="41"/>
        <v>0</v>
      </c>
      <c r="T92" s="1">
        <f t="shared" si="42"/>
        <v>0</v>
      </c>
      <c r="U92" s="1">
        <f t="shared" si="43"/>
        <v>0</v>
      </c>
      <c r="V92" s="1">
        <f t="shared" si="44"/>
        <v>0</v>
      </c>
      <c r="W92" s="1">
        <f t="shared" si="45"/>
        <v>0</v>
      </c>
      <c r="X92" s="1">
        <f t="shared" si="46"/>
        <v>0</v>
      </c>
      <c r="Y92" s="1">
        <f t="shared" si="47"/>
        <v>0</v>
      </c>
      <c r="Z92" s="1">
        <f t="shared" si="48"/>
        <v>0</v>
      </c>
      <c r="AA92" s="1">
        <f t="shared" si="49"/>
        <v>0</v>
      </c>
      <c r="AB92" s="1">
        <f t="shared" si="50"/>
        <v>0</v>
      </c>
      <c r="AC92" s="1">
        <f t="shared" si="51"/>
        <v>0</v>
      </c>
      <c r="AD92" s="1">
        <f t="shared" si="52"/>
        <v>0</v>
      </c>
      <c r="AE92" s="1">
        <f t="shared" si="53"/>
        <v>0</v>
      </c>
      <c r="AF92" s="1">
        <f t="shared" si="54"/>
        <v>0</v>
      </c>
      <c r="AG92" s="1">
        <f t="shared" si="55"/>
        <v>0</v>
      </c>
      <c r="AH92" s="1">
        <f t="shared" si="56"/>
        <v>0</v>
      </c>
      <c r="AI92" s="1">
        <f t="shared" si="57"/>
        <v>0</v>
      </c>
      <c r="AJ92" s="1">
        <f t="shared" si="58"/>
        <v>0</v>
      </c>
      <c r="AK92" s="1">
        <f t="shared" si="59"/>
        <v>0</v>
      </c>
    </row>
    <row r="93" spans="1:37" ht="17.25" customHeight="1">
      <c r="A93" s="13" t="s">
        <v>21</v>
      </c>
      <c r="B93" s="13" t="s">
        <v>20</v>
      </c>
      <c r="C93" s="14" t="s">
        <v>17</v>
      </c>
      <c r="D93" s="15">
        <v>0.8</v>
      </c>
      <c r="E93" s="16"/>
      <c r="F93" s="16"/>
      <c r="G93" s="16"/>
      <c r="H93" s="16"/>
      <c r="I93" s="16"/>
      <c r="J93" s="16"/>
      <c r="K93" s="16"/>
      <c r="L93" s="16"/>
      <c r="M93" s="17"/>
      <c r="O93" s="4" t="s">
        <v>52</v>
      </c>
      <c r="P93" s="4" t="s">
        <v>51</v>
      </c>
      <c r="Q93" s="1">
        <v>1</v>
      </c>
      <c r="R93" s="1">
        <f t="shared" si="40"/>
        <v>0</v>
      </c>
      <c r="S93" s="1">
        <f t="shared" si="41"/>
        <v>0</v>
      </c>
      <c r="T93" s="1">
        <f t="shared" si="42"/>
        <v>0</v>
      </c>
      <c r="U93" s="1">
        <f t="shared" si="43"/>
        <v>0</v>
      </c>
      <c r="V93" s="1">
        <f t="shared" si="44"/>
        <v>0</v>
      </c>
      <c r="W93" s="1">
        <f t="shared" si="45"/>
        <v>0</v>
      </c>
      <c r="X93" s="1">
        <f t="shared" si="46"/>
        <v>0</v>
      </c>
      <c r="Y93" s="1">
        <f t="shared" si="47"/>
        <v>0</v>
      </c>
      <c r="Z93" s="1">
        <f t="shared" si="48"/>
        <v>0</v>
      </c>
      <c r="AA93" s="1">
        <f t="shared" si="49"/>
        <v>0</v>
      </c>
      <c r="AB93" s="1">
        <f t="shared" si="50"/>
        <v>0</v>
      </c>
      <c r="AC93" s="1">
        <f t="shared" si="51"/>
        <v>0</v>
      </c>
      <c r="AD93" s="1">
        <f t="shared" si="52"/>
        <v>0</v>
      </c>
      <c r="AE93" s="1">
        <f t="shared" si="53"/>
        <v>0</v>
      </c>
      <c r="AF93" s="1">
        <f t="shared" si="54"/>
        <v>0</v>
      </c>
      <c r="AG93" s="1">
        <f t="shared" si="55"/>
        <v>0</v>
      </c>
      <c r="AH93" s="1">
        <f t="shared" si="56"/>
        <v>0</v>
      </c>
      <c r="AI93" s="1">
        <f t="shared" si="57"/>
        <v>0</v>
      </c>
      <c r="AJ93" s="1">
        <f t="shared" si="58"/>
        <v>0</v>
      </c>
      <c r="AK93" s="1">
        <f t="shared" si="59"/>
        <v>0</v>
      </c>
    </row>
    <row r="94" spans="1:37" ht="17.25" customHeight="1">
      <c r="A94" s="13" t="s">
        <v>133</v>
      </c>
      <c r="B94" s="13"/>
      <c r="C94" s="14" t="s">
        <v>53</v>
      </c>
      <c r="D94" s="15">
        <v>1</v>
      </c>
      <c r="E94" s="16"/>
      <c r="F94" s="16"/>
      <c r="G94" s="16"/>
      <c r="H94" s="16"/>
      <c r="I94" s="16"/>
      <c r="J94" s="16"/>
      <c r="K94" s="16"/>
      <c r="L94" s="16"/>
      <c r="M94" s="17"/>
      <c r="P94" s="4" t="s">
        <v>51</v>
      </c>
      <c r="Q94" s="1">
        <v>1</v>
      </c>
      <c r="R94" s="1">
        <f t="shared" si="40"/>
        <v>0</v>
      </c>
      <c r="S94" s="1">
        <f t="shared" si="41"/>
        <v>0</v>
      </c>
      <c r="T94" s="1">
        <f t="shared" si="42"/>
        <v>0</v>
      </c>
      <c r="U94" s="1">
        <f t="shared" si="43"/>
        <v>0</v>
      </c>
      <c r="V94" s="1">
        <f t="shared" si="44"/>
        <v>0</v>
      </c>
      <c r="W94" s="1">
        <f t="shared" si="45"/>
        <v>0</v>
      </c>
      <c r="X94" s="1">
        <f t="shared" si="46"/>
        <v>0</v>
      </c>
      <c r="Y94" s="1">
        <f t="shared" si="47"/>
        <v>0</v>
      </c>
      <c r="Z94" s="1">
        <f t="shared" si="48"/>
        <v>0</v>
      </c>
      <c r="AA94" s="1">
        <f t="shared" si="49"/>
        <v>0</v>
      </c>
      <c r="AB94" s="1">
        <f t="shared" si="50"/>
        <v>0</v>
      </c>
      <c r="AC94" s="1">
        <f t="shared" si="51"/>
        <v>0</v>
      </c>
      <c r="AD94" s="1">
        <f t="shared" si="52"/>
        <v>0</v>
      </c>
      <c r="AE94" s="1">
        <f t="shared" si="53"/>
        <v>0</v>
      </c>
      <c r="AF94" s="1">
        <f t="shared" si="54"/>
        <v>0</v>
      </c>
      <c r="AG94" s="1">
        <f t="shared" si="55"/>
        <v>0</v>
      </c>
      <c r="AH94" s="1">
        <f t="shared" si="56"/>
        <v>0</v>
      </c>
      <c r="AI94" s="1">
        <f t="shared" si="57"/>
        <v>0</v>
      </c>
      <c r="AJ94" s="1">
        <f t="shared" si="58"/>
        <v>0</v>
      </c>
      <c r="AK94" s="1">
        <f t="shared" si="59"/>
        <v>0</v>
      </c>
    </row>
    <row r="95" spans="1:37" ht="17.25" customHeight="1">
      <c r="A95" s="13" t="s">
        <v>134</v>
      </c>
      <c r="B95" s="13"/>
      <c r="C95" s="14" t="s">
        <v>53</v>
      </c>
      <c r="D95" s="15">
        <v>1</v>
      </c>
      <c r="E95" s="16"/>
      <c r="F95" s="16"/>
      <c r="G95" s="16"/>
      <c r="H95" s="16"/>
      <c r="I95" s="16"/>
      <c r="J95" s="16"/>
      <c r="K95" s="16"/>
      <c r="L95" s="16"/>
      <c r="M95" s="17"/>
      <c r="P95" s="4" t="s">
        <v>51</v>
      </c>
      <c r="Q95" s="1">
        <v>1</v>
      </c>
      <c r="R95" s="1">
        <f t="shared" si="40"/>
        <v>0</v>
      </c>
      <c r="S95" s="1">
        <f t="shared" si="41"/>
        <v>0</v>
      </c>
      <c r="T95" s="1">
        <f t="shared" si="42"/>
        <v>0</v>
      </c>
      <c r="U95" s="1">
        <f t="shared" si="43"/>
        <v>0</v>
      </c>
      <c r="V95" s="1">
        <f t="shared" si="44"/>
        <v>0</v>
      </c>
      <c r="W95" s="1">
        <f t="shared" si="45"/>
        <v>0</v>
      </c>
      <c r="X95" s="1">
        <f t="shared" si="46"/>
        <v>0</v>
      </c>
      <c r="Y95" s="1">
        <f t="shared" si="47"/>
        <v>0</v>
      </c>
      <c r="Z95" s="1">
        <f t="shared" si="48"/>
        <v>0</v>
      </c>
      <c r="AA95" s="1">
        <f t="shared" si="49"/>
        <v>0</v>
      </c>
      <c r="AB95" s="1">
        <f t="shared" si="50"/>
        <v>0</v>
      </c>
      <c r="AC95" s="1">
        <f t="shared" si="51"/>
        <v>0</v>
      </c>
      <c r="AD95" s="1">
        <f t="shared" si="52"/>
        <v>0</v>
      </c>
      <c r="AE95" s="1">
        <f t="shared" si="53"/>
        <v>0</v>
      </c>
      <c r="AF95" s="1">
        <f t="shared" si="54"/>
        <v>0</v>
      </c>
      <c r="AG95" s="1">
        <f t="shared" si="55"/>
        <v>0</v>
      </c>
      <c r="AH95" s="1">
        <f t="shared" si="56"/>
        <v>0</v>
      </c>
      <c r="AI95" s="1">
        <f t="shared" si="57"/>
        <v>0</v>
      </c>
      <c r="AJ95" s="1">
        <f t="shared" si="58"/>
        <v>0</v>
      </c>
      <c r="AK95" s="1">
        <f t="shared" si="59"/>
        <v>0</v>
      </c>
    </row>
    <row r="96" spans="1:37" ht="17.25" customHeight="1">
      <c r="A96" s="13" t="s">
        <v>135</v>
      </c>
      <c r="B96" s="13"/>
      <c r="C96" s="14" t="s">
        <v>53</v>
      </c>
      <c r="D96" s="15">
        <v>1</v>
      </c>
      <c r="E96" s="16"/>
      <c r="F96" s="16"/>
      <c r="G96" s="16"/>
      <c r="H96" s="16"/>
      <c r="I96" s="16"/>
      <c r="J96" s="16"/>
      <c r="K96" s="16"/>
      <c r="L96" s="16"/>
      <c r="M96" s="17"/>
      <c r="P96" s="4" t="s">
        <v>51</v>
      </c>
      <c r="Q96" s="1">
        <v>1</v>
      </c>
      <c r="R96" s="1">
        <f t="shared" si="40"/>
        <v>0</v>
      </c>
      <c r="S96" s="1">
        <f t="shared" si="41"/>
        <v>0</v>
      </c>
      <c r="T96" s="1">
        <f t="shared" si="42"/>
        <v>0</v>
      </c>
      <c r="U96" s="1">
        <f t="shared" si="43"/>
        <v>0</v>
      </c>
      <c r="V96" s="1">
        <f t="shared" si="44"/>
        <v>0</v>
      </c>
      <c r="W96" s="1">
        <f t="shared" si="45"/>
        <v>0</v>
      </c>
      <c r="X96" s="1">
        <f t="shared" si="46"/>
        <v>0</v>
      </c>
      <c r="Y96" s="1">
        <f t="shared" si="47"/>
        <v>0</v>
      </c>
      <c r="Z96" s="1">
        <f t="shared" si="48"/>
        <v>0</v>
      </c>
      <c r="AA96" s="1">
        <f t="shared" si="49"/>
        <v>0</v>
      </c>
      <c r="AB96" s="1">
        <f t="shared" si="50"/>
        <v>0</v>
      </c>
      <c r="AC96" s="1">
        <f t="shared" si="51"/>
        <v>0</v>
      </c>
      <c r="AD96" s="1">
        <f t="shared" si="52"/>
        <v>0</v>
      </c>
      <c r="AE96" s="1">
        <f t="shared" si="53"/>
        <v>0</v>
      </c>
      <c r="AF96" s="1">
        <f t="shared" si="54"/>
        <v>0</v>
      </c>
      <c r="AG96" s="1">
        <f t="shared" si="55"/>
        <v>0</v>
      </c>
      <c r="AH96" s="1">
        <f t="shared" si="56"/>
        <v>0</v>
      </c>
      <c r="AI96" s="1">
        <f t="shared" si="57"/>
        <v>0</v>
      </c>
      <c r="AJ96" s="1">
        <f t="shared" si="58"/>
        <v>0</v>
      </c>
      <c r="AK96" s="1">
        <f t="shared" si="59"/>
        <v>0</v>
      </c>
    </row>
    <row r="97" spans="1:37" ht="17.25" customHeight="1">
      <c r="A97" s="13" t="s">
        <v>136</v>
      </c>
      <c r="B97" s="13"/>
      <c r="C97" s="14" t="s">
        <v>53</v>
      </c>
      <c r="D97" s="15">
        <v>1</v>
      </c>
      <c r="E97" s="16"/>
      <c r="F97" s="16"/>
      <c r="G97" s="16"/>
      <c r="H97" s="16"/>
      <c r="I97" s="16"/>
      <c r="J97" s="16"/>
      <c r="K97" s="16"/>
      <c r="L97" s="16"/>
      <c r="M97" s="17"/>
      <c r="P97" s="4" t="s">
        <v>51</v>
      </c>
      <c r="Q97" s="1">
        <v>1</v>
      </c>
      <c r="R97" s="1">
        <f t="shared" si="40"/>
        <v>0</v>
      </c>
      <c r="S97" s="1">
        <f t="shared" si="41"/>
        <v>0</v>
      </c>
      <c r="T97" s="1">
        <f t="shared" si="42"/>
        <v>0</v>
      </c>
      <c r="U97" s="1">
        <f t="shared" si="43"/>
        <v>0</v>
      </c>
      <c r="V97" s="1">
        <f t="shared" si="44"/>
        <v>0</v>
      </c>
      <c r="W97" s="1">
        <f t="shared" si="45"/>
        <v>0</v>
      </c>
      <c r="X97" s="1">
        <f t="shared" si="46"/>
        <v>0</v>
      </c>
      <c r="Y97" s="1">
        <f t="shared" si="47"/>
        <v>0</v>
      </c>
      <c r="Z97" s="1">
        <f t="shared" si="48"/>
        <v>0</v>
      </c>
      <c r="AA97" s="1">
        <f t="shared" si="49"/>
        <v>0</v>
      </c>
      <c r="AB97" s="1">
        <f t="shared" si="50"/>
        <v>0</v>
      </c>
      <c r="AC97" s="1">
        <f t="shared" si="51"/>
        <v>0</v>
      </c>
      <c r="AD97" s="1">
        <f t="shared" si="52"/>
        <v>0</v>
      </c>
      <c r="AE97" s="1">
        <f t="shared" si="53"/>
        <v>0</v>
      </c>
      <c r="AF97" s="1">
        <f t="shared" si="54"/>
        <v>0</v>
      </c>
      <c r="AG97" s="1">
        <f t="shared" si="55"/>
        <v>0</v>
      </c>
      <c r="AH97" s="1">
        <f t="shared" si="56"/>
        <v>0</v>
      </c>
      <c r="AI97" s="1">
        <f t="shared" si="57"/>
        <v>0</v>
      </c>
      <c r="AJ97" s="1">
        <f t="shared" si="58"/>
        <v>0</v>
      </c>
      <c r="AK97" s="1">
        <f t="shared" si="59"/>
        <v>0</v>
      </c>
    </row>
    <row r="98" spans="1:37" ht="17.25" customHeight="1">
      <c r="A98" s="13"/>
      <c r="B98" s="13"/>
      <c r="C98" s="14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37" ht="17.25" customHeight="1">
      <c r="A99" s="13"/>
      <c r="B99" s="13"/>
      <c r="C99" s="14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37" ht="17.25" customHeight="1">
      <c r="A100" s="13"/>
      <c r="B100" s="13"/>
      <c r="C100" s="14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37" ht="17.25" customHeight="1">
      <c r="A101" s="13"/>
      <c r="B101" s="13"/>
      <c r="C101" s="14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37" ht="17.25" customHeight="1">
      <c r="A102" s="13"/>
      <c r="B102" s="13"/>
      <c r="C102" s="14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37" ht="17.25" customHeight="1">
      <c r="A103" s="13"/>
      <c r="B103" s="13"/>
      <c r="C103" s="14"/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1:37" ht="17.25" customHeight="1">
      <c r="A104" s="19" t="s">
        <v>54</v>
      </c>
      <c r="B104" s="13"/>
      <c r="C104" s="14"/>
      <c r="D104" s="18"/>
      <c r="E104" s="16"/>
      <c r="F104" s="16"/>
      <c r="G104" s="16"/>
      <c r="H104" s="16"/>
      <c r="I104" s="16"/>
      <c r="J104" s="16"/>
      <c r="K104" s="16"/>
      <c r="L104" s="16"/>
      <c r="M104" s="18"/>
    </row>
    <row r="105" spans="1:37" customFormat="1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</sheetData>
  <mergeCells count="15">
    <mergeCell ref="A5:M5"/>
    <mergeCell ref="A30:M30"/>
    <mergeCell ref="A55:M55"/>
    <mergeCell ref="A80:M80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2" type="noConversion"/>
  <pageMargins left="0.59055118110236227" right="0" top="0.59055118110236227" bottom="0.15748031496062992" header="0.31496062992125984" footer="0.15748031496062992"/>
  <pageSetup paperSize="9" orientation="landscape" r:id="rId1"/>
  <rowBreaks count="4" manualBreakCount="4">
    <brk id="29" max="16383" man="1"/>
    <brk id="54" max="16383" man="1"/>
    <brk id="79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이준호</cp:lastModifiedBy>
  <cp:lastPrinted>2018-04-04T10:25:54Z</cp:lastPrinted>
  <dcterms:created xsi:type="dcterms:W3CDTF">2018-04-03T01:02:59Z</dcterms:created>
  <dcterms:modified xsi:type="dcterms:W3CDTF">2018-04-10T00:54:33Z</dcterms:modified>
</cp:coreProperties>
</file>